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enny.danna\Downloads\"/>
    </mc:Choice>
  </mc:AlternateContent>
  <bookViews>
    <workbookView xWindow="0" yWindow="0" windowWidth="19200" windowHeight="10995" tabRatio="664" activeTab="11"/>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52511"/>
</workbook>
</file>

<file path=xl/calcChain.xml><?xml version="1.0" encoding="utf-8"?>
<calcChain xmlns="http://schemas.openxmlformats.org/spreadsheetml/2006/main">
  <c r="AB46" i="13" l="1"/>
  <c r="AB47" i="13"/>
  <c r="AB48" i="13"/>
  <c r="AB61" i="13" s="1"/>
  <c r="AB49" i="13"/>
  <c r="AB62" i="13" s="1"/>
  <c r="AB50" i="13"/>
  <c r="AB51" i="13"/>
  <c r="AB52" i="13"/>
  <c r="AB65" i="13" s="1"/>
  <c r="AB53" i="13"/>
  <c r="AB66" i="13" s="1"/>
  <c r="AB54" i="13"/>
  <c r="AB55" i="13"/>
  <c r="AB68" i="13" s="1"/>
  <c r="AB59" i="13"/>
  <c r="AB60" i="13"/>
  <c r="AB63" i="13"/>
  <c r="AB64" i="13"/>
  <c r="AB67" i="13"/>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AD89" i="8"/>
  <c r="AD98" i="8"/>
  <c r="AD99" i="8"/>
  <c r="AD100" i="8"/>
  <c r="AD101" i="8"/>
  <c r="AD102" i="8"/>
  <c r="AD103" i="8"/>
  <c r="AD104" i="8"/>
  <c r="AD105" i="8"/>
  <c r="AD106" i="8"/>
  <c r="AD107" i="8"/>
  <c r="AD108" i="8"/>
  <c r="AD112" i="8"/>
  <c r="AD113" i="8"/>
  <c r="AD114" i="8"/>
  <c r="AD115" i="8"/>
  <c r="AD116" i="8"/>
  <c r="AD117" i="8"/>
  <c r="AD118" i="8"/>
  <c r="AD119" i="8"/>
  <c r="AD120" i="8"/>
  <c r="AD121" i="8"/>
  <c r="AD122" i="8"/>
  <c r="AD134" i="8"/>
  <c r="AD141" i="8"/>
  <c r="AD143" i="8"/>
  <c r="Z46" i="7"/>
  <c r="AD140" i="8" s="1"/>
  <c r="Z47" i="7"/>
  <c r="AD127" i="8" s="1"/>
  <c r="Z48" i="7"/>
  <c r="AD82" i="8" s="1"/>
  <c r="Z49" i="7"/>
  <c r="AD83" i="8" s="1"/>
  <c r="Z50" i="7"/>
  <c r="AD84" i="8" s="1"/>
  <c r="Z51" i="7"/>
  <c r="AD85" i="8" s="1"/>
  <c r="Z52" i="7"/>
  <c r="AD146" i="8" s="1"/>
  <c r="Z53" i="7"/>
  <c r="AD147" i="8" s="1"/>
  <c r="Z54" i="7"/>
  <c r="AD148" i="8" s="1"/>
  <c r="Z55" i="7"/>
  <c r="AD135" i="8" s="1"/>
  <c r="Z56" i="7"/>
  <c r="AD90" i="8" s="1"/>
  <c r="AD126" i="8" l="1"/>
  <c r="AD81" i="8"/>
  <c r="AD149" i="8"/>
  <c r="AD130" i="8"/>
  <c r="AD145" i="8"/>
  <c r="AD144" i="8"/>
  <c r="AD133" i="8"/>
  <c r="AD88" i="8"/>
  <c r="AD80" i="8"/>
  <c r="AD132" i="8"/>
  <c r="AD87" i="8"/>
  <c r="AD150" i="8"/>
  <c r="AD142" i="8"/>
  <c r="AD131" i="8"/>
  <c r="AD86" i="8"/>
  <c r="AD129" i="8"/>
  <c r="AD136" i="8"/>
  <c r="AD128"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H122" i="8"/>
  <c r="I122" i="8"/>
  <c r="J122" i="8"/>
  <c r="K122" i="8"/>
  <c r="L122" i="8"/>
  <c r="M122" i="8"/>
  <c r="N122" i="8"/>
  <c r="O122" i="8"/>
  <c r="P122" i="8"/>
  <c r="Q122" i="8"/>
  <c r="R122" i="8"/>
  <c r="S122" i="8"/>
  <c r="T122" i="8"/>
  <c r="U122" i="8"/>
  <c r="V122" i="8"/>
  <c r="W122" i="8"/>
  <c r="X122" i="8"/>
  <c r="Y122" i="8"/>
  <c r="Z122" i="8"/>
  <c r="AA122" i="8"/>
  <c r="AB122" i="8"/>
  <c r="AC122" i="8"/>
  <c r="I112" i="8"/>
  <c r="J112" i="8"/>
  <c r="K112" i="8"/>
  <c r="L112" i="8"/>
  <c r="M112" i="8"/>
  <c r="N112" i="8"/>
  <c r="O112" i="8"/>
  <c r="P112" i="8"/>
  <c r="Q112" i="8"/>
  <c r="R112" i="8"/>
  <c r="S112" i="8"/>
  <c r="T112" i="8"/>
  <c r="U112" i="8"/>
  <c r="V112" i="8"/>
  <c r="W112" i="8"/>
  <c r="X112" i="8"/>
  <c r="Y112" i="8"/>
  <c r="Z112" i="8"/>
  <c r="AA112" i="8"/>
  <c r="AB112" i="8"/>
  <c r="AC112" i="8"/>
  <c r="H112"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H108" i="8"/>
  <c r="I108" i="8"/>
  <c r="J108" i="8"/>
  <c r="K108" i="8"/>
  <c r="L108" i="8"/>
  <c r="M108" i="8"/>
  <c r="N108" i="8"/>
  <c r="O108" i="8"/>
  <c r="P108" i="8"/>
  <c r="Q108" i="8"/>
  <c r="R108" i="8"/>
  <c r="S108" i="8"/>
  <c r="T108" i="8"/>
  <c r="U108" i="8"/>
  <c r="V108" i="8"/>
  <c r="W108" i="8"/>
  <c r="X108" i="8"/>
  <c r="Y108" i="8"/>
  <c r="Z108" i="8"/>
  <c r="AA108" i="8"/>
  <c r="AB108" i="8"/>
  <c r="AC108" i="8"/>
  <c r="I98" i="8"/>
  <c r="J98" i="8"/>
  <c r="K98" i="8"/>
  <c r="L98" i="8"/>
  <c r="M98" i="8"/>
  <c r="N98" i="8"/>
  <c r="O98" i="8"/>
  <c r="P98" i="8"/>
  <c r="Q98" i="8"/>
  <c r="R98" i="8"/>
  <c r="S98" i="8"/>
  <c r="T98" i="8"/>
  <c r="U98" i="8"/>
  <c r="V98" i="8"/>
  <c r="W98" i="8"/>
  <c r="X98" i="8"/>
  <c r="Y98" i="8"/>
  <c r="Z98" i="8"/>
  <c r="AA98" i="8"/>
  <c r="AB98" i="8"/>
  <c r="AC98"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H131" i="8" l="1"/>
  <c r="H85" i="8"/>
  <c r="AA140" i="8"/>
  <c r="AA80" i="8"/>
  <c r="AA126" i="8"/>
  <c r="P150" i="8"/>
  <c r="P90" i="8"/>
  <c r="P136" i="8"/>
  <c r="AB148" i="8"/>
  <c r="AB134" i="8"/>
  <c r="AB88" i="8"/>
  <c r="R147" i="8"/>
  <c r="R133" i="8"/>
  <c r="R87" i="8"/>
  <c r="P146" i="8"/>
  <c r="P132" i="8"/>
  <c r="P86" i="8"/>
  <c r="AB144" i="8"/>
  <c r="AB130" i="8"/>
  <c r="AB84" i="8"/>
  <c r="R143" i="8"/>
  <c r="R129" i="8"/>
  <c r="R83" i="8"/>
  <c r="P142" i="8"/>
  <c r="P82" i="8"/>
  <c r="P128" i="8"/>
  <c r="O136" i="8"/>
  <c r="O150" i="8"/>
  <c r="O90" i="8"/>
  <c r="S148" i="8"/>
  <c r="S134" i="8"/>
  <c r="S88" i="8"/>
  <c r="Q147" i="8"/>
  <c r="Q133" i="8"/>
  <c r="Q87" i="8"/>
  <c r="W146" i="8"/>
  <c r="W132" i="8"/>
  <c r="W86" i="8"/>
  <c r="M145" i="8"/>
  <c r="M131" i="8"/>
  <c r="M85" i="8"/>
  <c r="Y143" i="8"/>
  <c r="Y129" i="8"/>
  <c r="Y83" i="8"/>
  <c r="I143" i="8"/>
  <c r="I129" i="8"/>
  <c r="I83" i="8"/>
  <c r="U141" i="8"/>
  <c r="U127" i="8"/>
  <c r="U81" i="8"/>
  <c r="I140" i="8"/>
  <c r="I80" i="8"/>
  <c r="I126" i="8"/>
  <c r="AB149" i="8"/>
  <c r="AB135" i="8"/>
  <c r="AB89" i="8"/>
  <c r="L149" i="8"/>
  <c r="L89" i="8"/>
  <c r="L135" i="8"/>
  <c r="J148" i="8"/>
  <c r="J134" i="8"/>
  <c r="J88" i="8"/>
  <c r="V146" i="8"/>
  <c r="V132" i="8"/>
  <c r="V86" i="8"/>
  <c r="T145" i="8"/>
  <c r="T131" i="8"/>
  <c r="T85" i="8"/>
  <c r="R144" i="8"/>
  <c r="R84" i="8"/>
  <c r="R130" i="8"/>
  <c r="H143" i="8"/>
  <c r="H83" i="8"/>
  <c r="H129" i="8"/>
  <c r="AB141" i="8"/>
  <c r="AB127" i="8"/>
  <c r="AB81" i="8"/>
  <c r="X140" i="8"/>
  <c r="X80" i="8"/>
  <c r="X126" i="8"/>
  <c r="U150" i="8"/>
  <c r="U90" i="8"/>
  <c r="U136" i="8"/>
  <c r="K149" i="8"/>
  <c r="K135" i="8"/>
  <c r="K89" i="8"/>
  <c r="I148" i="8"/>
  <c r="I134" i="8"/>
  <c r="I88" i="8"/>
  <c r="U146" i="8"/>
  <c r="U132" i="8"/>
  <c r="U86" i="8"/>
  <c r="K145" i="8"/>
  <c r="K131" i="8"/>
  <c r="K85" i="8"/>
  <c r="Q144" i="8"/>
  <c r="Q130" i="8"/>
  <c r="Q84" i="8"/>
  <c r="AC142" i="8"/>
  <c r="AC128" i="8"/>
  <c r="AC82" i="8"/>
  <c r="U142" i="8"/>
  <c r="U128" i="8"/>
  <c r="U82" i="8"/>
  <c r="M142" i="8"/>
  <c r="M128" i="8"/>
  <c r="M82" i="8"/>
  <c r="S141" i="8"/>
  <c r="S81" i="8"/>
  <c r="S127" i="8"/>
  <c r="W126" i="8"/>
  <c r="W80" i="8"/>
  <c r="W140" i="8"/>
  <c r="O126" i="8"/>
  <c r="O140" i="8"/>
  <c r="O80" i="8"/>
  <c r="AB136" i="8"/>
  <c r="AB150" i="8"/>
  <c r="AB90" i="8"/>
  <c r="T136" i="8"/>
  <c r="T150" i="8"/>
  <c r="T90" i="8"/>
  <c r="L136" i="8"/>
  <c r="L150" i="8"/>
  <c r="L90" i="8"/>
  <c r="Z135" i="8"/>
  <c r="Z89" i="8"/>
  <c r="Z149" i="8"/>
  <c r="R135" i="8"/>
  <c r="R89" i="8"/>
  <c r="R149" i="8"/>
  <c r="J135" i="8"/>
  <c r="J89" i="8"/>
  <c r="J149" i="8"/>
  <c r="X134" i="8"/>
  <c r="X148" i="8"/>
  <c r="X88" i="8"/>
  <c r="P134" i="8"/>
  <c r="P88" i="8"/>
  <c r="P148" i="8"/>
  <c r="H134" i="8"/>
  <c r="H148" i="8"/>
  <c r="H88" i="8"/>
  <c r="V133" i="8"/>
  <c r="V147" i="8"/>
  <c r="V87" i="8"/>
  <c r="N133" i="8"/>
  <c r="N147" i="8"/>
  <c r="N87" i="8"/>
  <c r="AB132" i="8"/>
  <c r="AB86" i="8"/>
  <c r="AB146" i="8"/>
  <c r="T132" i="8"/>
  <c r="T86" i="8"/>
  <c r="T146" i="8"/>
  <c r="L132" i="8"/>
  <c r="L86" i="8"/>
  <c r="L146" i="8"/>
  <c r="Z131" i="8"/>
  <c r="Z145" i="8"/>
  <c r="Z85" i="8"/>
  <c r="R131" i="8"/>
  <c r="R85" i="8"/>
  <c r="R145" i="8"/>
  <c r="J131" i="8"/>
  <c r="J145" i="8"/>
  <c r="J85" i="8"/>
  <c r="X130" i="8"/>
  <c r="X144" i="8"/>
  <c r="X84" i="8"/>
  <c r="P130" i="8"/>
  <c r="P144" i="8"/>
  <c r="P84" i="8"/>
  <c r="H130" i="8"/>
  <c r="H84" i="8"/>
  <c r="H144" i="8"/>
  <c r="V129" i="8"/>
  <c r="V83" i="8"/>
  <c r="V143" i="8"/>
  <c r="N129" i="8"/>
  <c r="N83" i="8"/>
  <c r="N143" i="8"/>
  <c r="AB128" i="8"/>
  <c r="AB142" i="8"/>
  <c r="AB82" i="8"/>
  <c r="T128" i="8"/>
  <c r="T82" i="8"/>
  <c r="T142" i="8"/>
  <c r="L128" i="8"/>
  <c r="L82" i="8"/>
  <c r="L142" i="8"/>
  <c r="Z141" i="8"/>
  <c r="Z127" i="8"/>
  <c r="Z81" i="8"/>
  <c r="R141" i="8"/>
  <c r="R127" i="8"/>
  <c r="R81" i="8"/>
  <c r="J141" i="8"/>
  <c r="J127" i="8"/>
  <c r="J81" i="8"/>
  <c r="S140" i="8"/>
  <c r="S126" i="8"/>
  <c r="S80" i="8"/>
  <c r="H150" i="8"/>
  <c r="H136" i="8"/>
  <c r="H90" i="8"/>
  <c r="L148" i="8"/>
  <c r="L88" i="8"/>
  <c r="L134" i="8"/>
  <c r="X146" i="8"/>
  <c r="X132" i="8"/>
  <c r="X86" i="8"/>
  <c r="N145" i="8"/>
  <c r="N85" i="8"/>
  <c r="N131" i="8"/>
  <c r="Z143" i="8"/>
  <c r="Z129" i="8"/>
  <c r="Z83" i="8"/>
  <c r="R126" i="8"/>
  <c r="R80" i="8"/>
  <c r="R140" i="8"/>
  <c r="AC149" i="8"/>
  <c r="AC135" i="8"/>
  <c r="AC89" i="8"/>
  <c r="AA148" i="8"/>
  <c r="AA134" i="8"/>
  <c r="AA88" i="8"/>
  <c r="I147" i="8"/>
  <c r="I133" i="8"/>
  <c r="I87" i="8"/>
  <c r="U145" i="8"/>
  <c r="U131" i="8"/>
  <c r="U85" i="8"/>
  <c r="S144" i="8"/>
  <c r="S130" i="8"/>
  <c r="S84" i="8"/>
  <c r="W142" i="8"/>
  <c r="W128" i="8"/>
  <c r="W82" i="8"/>
  <c r="L145" i="8"/>
  <c r="L131" i="8"/>
  <c r="L85" i="8"/>
  <c r="X143" i="8"/>
  <c r="X129" i="8"/>
  <c r="X83" i="8"/>
  <c r="N142" i="8"/>
  <c r="N128" i="8"/>
  <c r="N82" i="8"/>
  <c r="M150" i="8"/>
  <c r="M90" i="8"/>
  <c r="M136" i="8"/>
  <c r="Y148" i="8"/>
  <c r="Y134" i="8"/>
  <c r="Y88" i="8"/>
  <c r="O147" i="8"/>
  <c r="O133" i="8"/>
  <c r="O87" i="8"/>
  <c r="M146" i="8"/>
  <c r="M132" i="8"/>
  <c r="M86" i="8"/>
  <c r="Y144" i="8"/>
  <c r="Y130" i="8"/>
  <c r="Y84" i="8"/>
  <c r="O143" i="8"/>
  <c r="O129" i="8"/>
  <c r="O83" i="8"/>
  <c r="AA141" i="8"/>
  <c r="AA81" i="8"/>
  <c r="AA127" i="8"/>
  <c r="H126" i="8"/>
  <c r="H140" i="8"/>
  <c r="AA136" i="8"/>
  <c r="AA150" i="8"/>
  <c r="AA90" i="8"/>
  <c r="Q135" i="8"/>
  <c r="Q89" i="8"/>
  <c r="Q149" i="8"/>
  <c r="O134" i="8"/>
  <c r="O88" i="8"/>
  <c r="O148" i="8"/>
  <c r="AA132" i="8"/>
  <c r="AA86" i="8"/>
  <c r="AA146" i="8"/>
  <c r="Y131" i="8"/>
  <c r="Y145" i="8"/>
  <c r="Y85" i="8"/>
  <c r="W84" i="8"/>
  <c r="W144" i="8"/>
  <c r="W130" i="8"/>
  <c r="U83" i="8"/>
  <c r="U143" i="8"/>
  <c r="U129" i="8"/>
  <c r="K82" i="8"/>
  <c r="K142" i="8"/>
  <c r="K128" i="8"/>
  <c r="I127" i="8"/>
  <c r="I81" i="8"/>
  <c r="I141" i="8"/>
  <c r="K140" i="8"/>
  <c r="K126" i="8"/>
  <c r="K80" i="8"/>
  <c r="V149" i="8"/>
  <c r="V135" i="8"/>
  <c r="V89" i="8"/>
  <c r="T148" i="8"/>
  <c r="T88" i="8"/>
  <c r="T134" i="8"/>
  <c r="J147" i="8"/>
  <c r="J87" i="8"/>
  <c r="J133" i="8"/>
  <c r="V145" i="8"/>
  <c r="V85" i="8"/>
  <c r="V131" i="8"/>
  <c r="L144" i="8"/>
  <c r="L84" i="8"/>
  <c r="L130" i="8"/>
  <c r="X142" i="8"/>
  <c r="X82" i="8"/>
  <c r="X128" i="8"/>
  <c r="N141" i="8"/>
  <c r="N81" i="8"/>
  <c r="N127" i="8"/>
  <c r="Z126" i="8"/>
  <c r="Z140" i="8"/>
  <c r="Z80" i="8"/>
  <c r="W136" i="8"/>
  <c r="W150" i="8"/>
  <c r="W90" i="8"/>
  <c r="M149" i="8"/>
  <c r="M135" i="8"/>
  <c r="M89" i="8"/>
  <c r="Y147" i="8"/>
  <c r="Y133" i="8"/>
  <c r="Y87" i="8"/>
  <c r="AC145" i="8"/>
  <c r="AC131" i="8"/>
  <c r="AC85" i="8"/>
  <c r="AA144" i="8"/>
  <c r="AA130" i="8"/>
  <c r="AA84" i="8"/>
  <c r="Q143" i="8"/>
  <c r="Q129" i="8"/>
  <c r="Q83" i="8"/>
  <c r="AC141" i="8"/>
  <c r="AC127" i="8"/>
  <c r="AC81" i="8"/>
  <c r="Y140" i="8"/>
  <c r="Y80" i="8"/>
  <c r="Y126" i="8"/>
  <c r="V150" i="8"/>
  <c r="V90" i="8"/>
  <c r="V136" i="8"/>
  <c r="T149" i="8"/>
  <c r="T135" i="8"/>
  <c r="T89" i="8"/>
  <c r="R148" i="8"/>
  <c r="R134" i="8"/>
  <c r="R88" i="8"/>
  <c r="P147" i="8"/>
  <c r="P87" i="8"/>
  <c r="P133" i="8"/>
  <c r="AB145" i="8"/>
  <c r="AB85" i="8"/>
  <c r="AB131" i="8"/>
  <c r="J144" i="8"/>
  <c r="J130" i="8"/>
  <c r="J84" i="8"/>
  <c r="V142" i="8"/>
  <c r="V128" i="8"/>
  <c r="V82" i="8"/>
  <c r="L141" i="8"/>
  <c r="L127" i="8"/>
  <c r="L81" i="8"/>
  <c r="AC150" i="8"/>
  <c r="AC90" i="8"/>
  <c r="AC136" i="8"/>
  <c r="S149" i="8"/>
  <c r="S135" i="8"/>
  <c r="S89" i="8"/>
  <c r="W147" i="8"/>
  <c r="W133" i="8"/>
  <c r="W87" i="8"/>
  <c r="AA145" i="8"/>
  <c r="AA131" i="8"/>
  <c r="AA85" i="8"/>
  <c r="W143" i="8"/>
  <c r="W129" i="8"/>
  <c r="W83" i="8"/>
  <c r="N140" i="8"/>
  <c r="N126" i="8"/>
  <c r="N80" i="8"/>
  <c r="S136" i="8"/>
  <c r="S90" i="8"/>
  <c r="S150" i="8"/>
  <c r="I89" i="8"/>
  <c r="I135" i="8"/>
  <c r="I149" i="8"/>
  <c r="AC87" i="8"/>
  <c r="AC147" i="8"/>
  <c r="AC133" i="8"/>
  <c r="M133" i="8"/>
  <c r="M147" i="8"/>
  <c r="M87" i="8"/>
  <c r="K86" i="8"/>
  <c r="K132" i="8"/>
  <c r="K146" i="8"/>
  <c r="Q131" i="8"/>
  <c r="Q85" i="8"/>
  <c r="Q145" i="8"/>
  <c r="O130" i="8"/>
  <c r="O144" i="8"/>
  <c r="O84" i="8"/>
  <c r="M83" i="8"/>
  <c r="M129" i="8"/>
  <c r="M143" i="8"/>
  <c r="AA128" i="8"/>
  <c r="AA142" i="8"/>
  <c r="AA82" i="8"/>
  <c r="Y127" i="8"/>
  <c r="Y81" i="8"/>
  <c r="Y141" i="8"/>
  <c r="Q127" i="8"/>
  <c r="Q141" i="8"/>
  <c r="Q81" i="8"/>
  <c r="AC126" i="8"/>
  <c r="AC140" i="8"/>
  <c r="AC80" i="8"/>
  <c r="U126" i="8"/>
  <c r="U140" i="8"/>
  <c r="U80" i="8"/>
  <c r="M140" i="8"/>
  <c r="M126" i="8"/>
  <c r="M80" i="8"/>
  <c r="Z150" i="8"/>
  <c r="Z90" i="8"/>
  <c r="Z136" i="8"/>
  <c r="R136" i="8"/>
  <c r="R150" i="8"/>
  <c r="R90" i="8"/>
  <c r="J90" i="8"/>
  <c r="J150" i="8"/>
  <c r="J136" i="8"/>
  <c r="X89" i="8"/>
  <c r="X149" i="8"/>
  <c r="X135" i="8"/>
  <c r="P89" i="8"/>
  <c r="P149" i="8"/>
  <c r="P135" i="8"/>
  <c r="H89" i="8"/>
  <c r="H135" i="8"/>
  <c r="H149" i="8"/>
  <c r="V88" i="8"/>
  <c r="V134" i="8"/>
  <c r="V148" i="8"/>
  <c r="N88" i="8"/>
  <c r="N148" i="8"/>
  <c r="N134" i="8"/>
  <c r="AB87" i="8"/>
  <c r="AB147" i="8"/>
  <c r="AB133" i="8"/>
  <c r="T87" i="8"/>
  <c r="T133" i="8"/>
  <c r="T147" i="8"/>
  <c r="L87" i="8"/>
  <c r="L133" i="8"/>
  <c r="L147" i="8"/>
  <c r="Z86" i="8"/>
  <c r="Z146" i="8"/>
  <c r="Z132" i="8"/>
  <c r="R86" i="8"/>
  <c r="R146" i="8"/>
  <c r="R132" i="8"/>
  <c r="J86" i="8"/>
  <c r="J146" i="8"/>
  <c r="J132" i="8"/>
  <c r="X85" i="8"/>
  <c r="X145" i="8"/>
  <c r="X131" i="8"/>
  <c r="P85" i="8"/>
  <c r="P145" i="8"/>
  <c r="P131" i="8"/>
  <c r="H145" i="8"/>
  <c r="V84" i="8"/>
  <c r="V130" i="8"/>
  <c r="V144" i="8"/>
  <c r="N84" i="8"/>
  <c r="N130" i="8"/>
  <c r="N144" i="8"/>
  <c r="AB83" i="8"/>
  <c r="AB129" i="8"/>
  <c r="AB143" i="8"/>
  <c r="T83" i="8"/>
  <c r="T143" i="8"/>
  <c r="T129" i="8"/>
  <c r="L83" i="8"/>
  <c r="L143" i="8"/>
  <c r="L129" i="8"/>
  <c r="Z82" i="8"/>
  <c r="Z128" i="8"/>
  <c r="Z142" i="8"/>
  <c r="R82" i="8"/>
  <c r="R142" i="8"/>
  <c r="R128" i="8"/>
  <c r="J82" i="8"/>
  <c r="J142" i="8"/>
  <c r="J128" i="8"/>
  <c r="X81" i="8"/>
  <c r="X141" i="8"/>
  <c r="X127" i="8"/>
  <c r="P127" i="8"/>
  <c r="P141" i="8"/>
  <c r="P81" i="8"/>
  <c r="H127" i="8"/>
  <c r="H81" i="8"/>
  <c r="H141" i="8"/>
  <c r="X150" i="8"/>
  <c r="X136" i="8"/>
  <c r="X90" i="8"/>
  <c r="N149" i="8"/>
  <c r="N135" i="8"/>
  <c r="N89" i="8"/>
  <c r="Z147" i="8"/>
  <c r="Z133" i="8"/>
  <c r="Z87" i="8"/>
  <c r="H146" i="8"/>
  <c r="H132" i="8"/>
  <c r="H86" i="8"/>
  <c r="T144" i="8"/>
  <c r="T130" i="8"/>
  <c r="T84" i="8"/>
  <c r="J143" i="8"/>
  <c r="J83" i="8"/>
  <c r="J129" i="8"/>
  <c r="V141" i="8"/>
  <c r="V127" i="8"/>
  <c r="V81" i="8"/>
  <c r="J126" i="8"/>
  <c r="J80" i="8"/>
  <c r="J140" i="8"/>
  <c r="U149" i="8"/>
  <c r="U135" i="8"/>
  <c r="U89" i="8"/>
  <c r="K148" i="8"/>
  <c r="K134" i="8"/>
  <c r="K88" i="8"/>
  <c r="O146" i="8"/>
  <c r="O132" i="8"/>
  <c r="O86" i="8"/>
  <c r="K144" i="8"/>
  <c r="K130" i="8"/>
  <c r="K84" i="8"/>
  <c r="O142" i="8"/>
  <c r="O128" i="8"/>
  <c r="O82" i="8"/>
  <c r="M141" i="8"/>
  <c r="M81" i="8"/>
  <c r="M127" i="8"/>
  <c r="Q140" i="8"/>
  <c r="Q126" i="8"/>
  <c r="Q80" i="8"/>
  <c r="N150" i="8"/>
  <c r="N90" i="8"/>
  <c r="N136" i="8"/>
  <c r="Z148" i="8"/>
  <c r="Z134" i="8"/>
  <c r="Z88" i="8"/>
  <c r="X147" i="8"/>
  <c r="X87" i="8"/>
  <c r="X133" i="8"/>
  <c r="H147" i="8"/>
  <c r="H87" i="8"/>
  <c r="H133" i="8"/>
  <c r="N146" i="8"/>
  <c r="N86" i="8"/>
  <c r="N132" i="8"/>
  <c r="Z144" i="8"/>
  <c r="Z84" i="8"/>
  <c r="Z130" i="8"/>
  <c r="P143" i="8"/>
  <c r="P129" i="8"/>
  <c r="P83" i="8"/>
  <c r="T141" i="8"/>
  <c r="T127" i="8"/>
  <c r="T81" i="8"/>
  <c r="P140" i="8"/>
  <c r="P80" i="8"/>
  <c r="P126" i="8"/>
  <c r="AA149" i="8"/>
  <c r="AA89" i="8"/>
  <c r="AA135" i="8"/>
  <c r="Q148" i="8"/>
  <c r="Q134" i="8"/>
  <c r="Q88" i="8"/>
  <c r="AC146" i="8"/>
  <c r="AC132" i="8"/>
  <c r="AC86" i="8"/>
  <c r="S145" i="8"/>
  <c r="S131" i="8"/>
  <c r="S85" i="8"/>
  <c r="I144" i="8"/>
  <c r="I130" i="8"/>
  <c r="I84" i="8"/>
  <c r="K141" i="8"/>
  <c r="K127" i="8"/>
  <c r="K81" i="8"/>
  <c r="V126" i="8"/>
  <c r="V140" i="8"/>
  <c r="V80" i="8"/>
  <c r="K136" i="8"/>
  <c r="K150" i="8"/>
  <c r="K90" i="8"/>
  <c r="Y149" i="8"/>
  <c r="Y89" i="8"/>
  <c r="Y135" i="8"/>
  <c r="W148" i="8"/>
  <c r="W88" i="8"/>
  <c r="W134" i="8"/>
  <c r="U87" i="8"/>
  <c r="U147" i="8"/>
  <c r="U133" i="8"/>
  <c r="S86" i="8"/>
  <c r="S146" i="8"/>
  <c r="S132" i="8"/>
  <c r="I85" i="8"/>
  <c r="I145" i="8"/>
  <c r="I131" i="8"/>
  <c r="AC129" i="8"/>
  <c r="AC83" i="8"/>
  <c r="AC143" i="8"/>
  <c r="S128" i="8"/>
  <c r="S82" i="8"/>
  <c r="S142" i="8"/>
  <c r="AB126" i="8"/>
  <c r="AB140" i="8"/>
  <c r="AB80" i="8"/>
  <c r="T80" i="8"/>
  <c r="T140" i="8"/>
  <c r="T126" i="8"/>
  <c r="L126" i="8"/>
  <c r="L80" i="8"/>
  <c r="L140" i="8"/>
  <c r="Y90" i="8"/>
  <c r="Y150" i="8"/>
  <c r="Y136" i="8"/>
  <c r="Q136" i="8"/>
  <c r="Q90" i="8"/>
  <c r="Q150" i="8"/>
  <c r="I150" i="8"/>
  <c r="I136" i="8"/>
  <c r="I90" i="8"/>
  <c r="W149" i="8"/>
  <c r="W135" i="8"/>
  <c r="W89" i="8"/>
  <c r="O149" i="8"/>
  <c r="O135" i="8"/>
  <c r="O89" i="8"/>
  <c r="AC134" i="8"/>
  <c r="AC88" i="8"/>
  <c r="AC148" i="8"/>
  <c r="U148" i="8"/>
  <c r="U88" i="8"/>
  <c r="U134" i="8"/>
  <c r="M148" i="8"/>
  <c r="M88" i="8"/>
  <c r="M134" i="8"/>
  <c r="AA147" i="8"/>
  <c r="AA133" i="8"/>
  <c r="AA87" i="8"/>
  <c r="S147" i="8"/>
  <c r="S133" i="8"/>
  <c r="S87" i="8"/>
  <c r="K147" i="8"/>
  <c r="K87" i="8"/>
  <c r="K133" i="8"/>
  <c r="Y146" i="8"/>
  <c r="Y132" i="8"/>
  <c r="Y86" i="8"/>
  <c r="Q146" i="8"/>
  <c r="Q132" i="8"/>
  <c r="Q86" i="8"/>
  <c r="I132" i="8"/>
  <c r="I86" i="8"/>
  <c r="I146" i="8"/>
  <c r="W145" i="8"/>
  <c r="W85" i="8"/>
  <c r="W131" i="8"/>
  <c r="O85" i="8"/>
  <c r="O145" i="8"/>
  <c r="O131" i="8"/>
  <c r="AC144" i="8"/>
  <c r="AC130" i="8"/>
  <c r="AC84" i="8"/>
  <c r="U144" i="8"/>
  <c r="U130" i="8"/>
  <c r="U84" i="8"/>
  <c r="M144" i="8"/>
  <c r="M84" i="8"/>
  <c r="M130" i="8"/>
  <c r="AA143" i="8"/>
  <c r="AA129" i="8"/>
  <c r="AA83" i="8"/>
  <c r="S143" i="8"/>
  <c r="S129" i="8"/>
  <c r="S83" i="8"/>
  <c r="K129" i="8"/>
  <c r="K83" i="8"/>
  <c r="K143" i="8"/>
  <c r="Y142" i="8"/>
  <c r="Y82" i="8"/>
  <c r="Y128" i="8"/>
  <c r="Q142" i="8"/>
  <c r="Q82" i="8"/>
  <c r="Q128" i="8"/>
  <c r="I142" i="8"/>
  <c r="I128" i="8"/>
  <c r="I82" i="8"/>
  <c r="W81" i="8"/>
  <c r="W141" i="8"/>
  <c r="W127" i="8"/>
  <c r="O81" i="8"/>
  <c r="O127" i="8"/>
  <c r="O141" i="8"/>
  <c r="H128" i="8"/>
  <c r="H142" i="8"/>
  <c r="H82" i="8"/>
</calcChain>
</file>

<file path=xl/sharedStrings.xml><?xml version="1.0" encoding="utf-8"?>
<sst xmlns="http://schemas.openxmlformats.org/spreadsheetml/2006/main" count="371" uniqueCount="62">
  <si>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</si>
  <si>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</si>
  <si>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</si>
  <si>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</si>
  <si>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</si>
  <si>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</si>
  <si>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</si>
  <si>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</si>
  <si>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</si>
  <si>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</si>
  <si>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</si>
  <si>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</si>
  <si>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</si>
  <si>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</si>
  <si>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</si>
  <si>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</si>
  <si>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</si>
  <si>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</si>
  <si>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</si>
  <si>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</si>
  <si>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</si>
  <si>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</si>
  <si>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</si>
  <si>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</si>
  <si>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</si>
  <si>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</si>
  <si>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</si>
  <si>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</si>
  <si>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</si>
  <si>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</si>
  <si>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</si>
  <si>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</si>
  <si>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</si>
  <si>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</si>
  <si>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</si>
  <si>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</si>
  <si>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</si>
  <si>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</si>
  <si>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</si>
  <si>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</si>
  <si>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</si>
  <si>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</si>
  <si>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</si>
  <si>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</si>
  <si>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</si>
  <si>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</si>
  <si>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</si>
  <si>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</si>
  <si>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</si>
  <si>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</si>
  <si>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</si>
  <si>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</si>
  <si>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</si>
  <si>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</si>
  <si>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</si>
  <si>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Perú</t>
  </si>
  <si>
    <t>Estadísticas de población Colombia- Perú (1995-2017)</t>
  </si>
  <si>
    <t>Merchandise trade matrix – product groups, exports in thousands of dollars, annual, 1995-2017</t>
  </si>
  <si>
    <t>Merchandise trade matrix – product groups, imports in thousands of dollars, annual, 1995-2017</t>
  </si>
  <si>
    <t>Merchandise trade matrix – product groups, exports/ imports per capita in dollars, annual, 1995-2017</t>
  </si>
  <si>
    <t>Producto interno bruto (PIB) (1995- 2017) Miles de millones de dólares</t>
  </si>
  <si>
    <t>Fuente: https://www.datosmacro.com/demografia/poblacion/peru</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</si>
</sst>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_);\(#,##0.000\)"/>
    <numFmt numFmtId="170" formatCode="#,##0.00000_);\(#,##0.00000\)"/>
    <numFmt numFmtId="171" formatCode="#,##0.00000_);[Red]\(#,##0.0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40">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9" fontId="0" fillId="0" borderId="3" xfId="0" applyNumberFormat="1" applyFill="1" applyBorder="1" applyAlignment="1">
      <alignment horizontal="center"/>
    </xf>
    <xf numFmtId="169" fontId="0" fillId="0" borderId="15" xfId="0" applyNumberFormat="1" applyFill="1" applyBorder="1" applyAlignment="1">
      <alignment horizontal="center"/>
    </xf>
    <xf numFmtId="165" fontId="1" fillId="2" borderId="13" xfId="0" applyNumberFormat="1" applyFont="1" applyFill="1" applyBorder="1" applyAlignment="1">
      <alignment horizontal="center"/>
    </xf>
    <xf numFmtId="170" fontId="0" fillId="4" borderId="5" xfId="0" applyNumberFormat="1" applyFill="1" applyBorder="1" applyAlignment="1">
      <alignment horizontal="center"/>
    </xf>
    <xf numFmtId="170" fontId="0" fillId="4" borderId="6" xfId="0" applyNumberFormat="1" applyFill="1" applyBorder="1" applyAlignment="1">
      <alignment horizontal="center"/>
    </xf>
    <xf numFmtId="170" fontId="0" fillId="4" borderId="0" xfId="0" applyNumberFormat="1" applyFill="1" applyBorder="1" applyAlignment="1">
      <alignment horizontal="center"/>
    </xf>
    <xf numFmtId="170" fontId="0" fillId="4" borderId="8" xfId="0" applyNumberFormat="1" applyFill="1" applyBorder="1" applyAlignment="1">
      <alignment horizontal="center"/>
    </xf>
    <xf numFmtId="170" fontId="0" fillId="4" borderId="3" xfId="0" applyNumberFormat="1" applyFill="1" applyBorder="1" applyAlignment="1">
      <alignment horizontal="center"/>
    </xf>
    <xf numFmtId="170"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70" fontId="0" fillId="4" borderId="13" xfId="0" applyNumberFormat="1" applyFill="1" applyBorder="1" applyAlignment="1">
      <alignment horizontal="center"/>
    </xf>
    <xf numFmtId="170" fontId="0" fillId="4" borderId="14" xfId="0" applyNumberFormat="1" applyFill="1" applyBorder="1" applyAlignment="1">
      <alignment horizontal="center"/>
    </xf>
    <xf numFmtId="170"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1" fontId="0" fillId="4" borderId="4" xfId="1" applyNumberFormat="1" applyFont="1" applyFill="1" applyBorder="1" applyAlignment="1">
      <alignment horizontal="center"/>
    </xf>
    <xf numFmtId="171" fontId="0" fillId="4" borderId="13" xfId="1" applyNumberFormat="1" applyFont="1" applyFill="1" applyBorder="1" applyAlignment="1">
      <alignment horizontal="center"/>
    </xf>
    <xf numFmtId="171" fontId="0" fillId="4" borderId="5" xfId="1" applyNumberFormat="1" applyFont="1" applyFill="1" applyBorder="1" applyAlignment="1">
      <alignment horizontal="center"/>
    </xf>
    <xf numFmtId="171" fontId="0" fillId="4" borderId="7" xfId="1" applyNumberFormat="1" applyFont="1" applyFill="1" applyBorder="1" applyAlignment="1">
      <alignment horizontal="center"/>
    </xf>
    <xf numFmtId="171" fontId="0" fillId="4" borderId="14" xfId="1" applyNumberFormat="1" applyFont="1" applyFill="1" applyBorder="1" applyAlignment="1">
      <alignment horizontal="center"/>
    </xf>
    <xf numFmtId="171" fontId="0" fillId="4" borderId="0" xfId="1" applyNumberFormat="1" applyFont="1" applyFill="1" applyBorder="1" applyAlignment="1">
      <alignment horizontal="center"/>
    </xf>
    <xf numFmtId="171" fontId="0" fillId="4" borderId="9" xfId="1" applyNumberFormat="1" applyFont="1" applyFill="1" applyBorder="1" applyAlignment="1">
      <alignment horizontal="center"/>
    </xf>
    <xf numFmtId="171" fontId="0" fillId="4" borderId="15" xfId="1" applyNumberFormat="1" applyFont="1" applyFill="1" applyBorder="1" applyAlignment="1">
      <alignment horizontal="center"/>
    </xf>
    <xf numFmtId="171" fontId="0" fillId="4" borderId="3" xfId="1" applyNumberFormat="1" applyFont="1" applyFill="1" applyBorder="1" applyAlignment="1">
      <alignment horizontal="center"/>
    </xf>
    <xf numFmtId="0" fontId="25" fillId="0" borderId="0" xfId="0" applyFont="1" applyAlignment="1">
      <alignment horizontal="center" vertical="center"/>
    </xf>
    <xf numFmtId="0" fontId="0" fillId="0" borderId="7" xfId="0" applyFill="1" applyBorder="1" applyAlignment="1">
      <alignment horizontal="left"/>
    </xf>
    <xf numFmtId="0" fontId="0" fillId="0" borderId="0" xfId="0" applyFill="1" applyBorder="1" applyAlignment="1">
      <alignment horizontal="left"/>
    </xf>
    <xf numFmtId="0" fontId="0" fillId="4" borderId="7" xfId="0" applyFill="1" applyBorder="1" applyAlignment="1">
      <alignment horizontal="left"/>
    </xf>
    <xf numFmtId="0" fontId="0" fillId="4" borderId="0" xfId="0" applyFill="1" applyBorder="1" applyAlignment="1">
      <alignment horizontal="left"/>
    </xf>
    <xf numFmtId="0" fontId="0" fillId="0" borderId="9" xfId="0" applyFill="1" applyBorder="1" applyAlignment="1">
      <alignment horizontal="left"/>
    </xf>
    <xf numFmtId="0" fontId="0" fillId="0" borderId="3"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8" xfId="0" applyFill="1" applyBorder="1" applyAlignment="1">
      <alignment horizontal="left"/>
    </xf>
    <xf numFmtId="0" fontId="0" fillId="4" borderId="8" xfId="0"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10"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9" fillId="0" borderId="3" xfId="0" applyFont="1" applyBorder="1" applyAlignment="1">
      <alignment horizontal="center"/>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0" fontId="21" fillId="0" borderId="0" xfId="8"/>
    <xf numFmtId="0" fontId="18" fillId="0" borderId="0" xfId="0" applyFont="1" applyBorder="1" applyAlignment="1">
      <alignment horizontal="left" vertical="center" wrapText="1"/>
    </xf>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Perú</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Perú:  International trade in goods and services- trade structure by partner, product or service- </a:t>
          </a:r>
          <a:r>
            <a:rPr lang="es-CO"/>
            <a:t>Merchandise trade matrix – product groups, exports in thousands of dollars, annual, 1995-2017.</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Perú: International trade in goods and services- trade structure by partner, product or service- </a:t>
          </a:r>
          <a:r>
            <a:rPr lang="es-CO" b="0"/>
            <a:t>Merchandise trade matrix – product groups, imports in thousands of dollars, annual, 1995-2017.</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1995-2017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1995-2017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1995-2017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Perú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Perú.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Perú</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Perú:  International trade in goods and services- trade structure by partner, product or service- </a:t>
          </a:r>
          <a:r>
            <a:rPr lang="es-CO" sz="1400" kern="1200"/>
            <a:t>Merchandise trade matrix – product groups, exports in thousands of dollars, annual, 1995-2017.</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Perú: International trade in goods and services- trade structure by partner, product or service- </a:t>
          </a:r>
          <a:r>
            <a:rPr lang="es-CO" sz="1400" b="0" kern="1200"/>
            <a:t>Merchandise trade matrix – product groups, imports in thousands of dollars, annual, 1995-2017.</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1995-2017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1995-2017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1995-2017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Perú.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Perú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jpe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273707</xdr:colOff>
      <xdr:row>19</xdr:row>
      <xdr:rowOff>43793</xdr:rowOff>
    </xdr:from>
    <xdr:to>
      <xdr:col>2</xdr:col>
      <xdr:colOff>177549</xdr:colOff>
      <xdr:row>24</xdr:row>
      <xdr:rowOff>43793</xdr:rowOff>
    </xdr:to>
    <xdr:pic>
      <xdr:nvPicPr>
        <xdr:cNvPr id="15" name="Imagen 14" descr="Resultado de imagen para peru bander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3707" y="3580086"/>
          <a:ext cx="1436601" cy="930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85725</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628650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47625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428626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600075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142875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476250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857250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8"/>
  <sheetViews>
    <sheetView showGridLines="0" topLeftCell="Q37" workbookViewId="0">
      <selection activeCell="AA60" sqref="AA60"/>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23"/>
      <c r="G3" s="223"/>
      <c r="H3" s="223"/>
      <c r="I3" s="223"/>
      <c r="J3" s="223"/>
    </row>
    <row r="4" spans="2:15" s="1" customFormat="1" x14ac:dyDescent="0.25"/>
    <row r="5" spans="2:15" s="1" customFormat="1" x14ac:dyDescent="0.25"/>
    <row r="6" spans="2:15" s="1" customFormat="1" x14ac:dyDescent="0.25">
      <c r="L6" s="207" t="s">
        <v>12</v>
      </c>
      <c r="M6" s="208"/>
      <c r="N6" s="208"/>
      <c r="O6" s="208"/>
    </row>
    <row r="7" spans="2:15" s="1" customFormat="1" x14ac:dyDescent="0.25">
      <c r="B7" s="189" t="s">
        <v>45</v>
      </c>
      <c r="C7" s="205"/>
      <c r="D7" s="205"/>
      <c r="E7" s="205"/>
      <c r="L7" s="208"/>
      <c r="M7" s="208"/>
      <c r="N7" s="208"/>
      <c r="O7" s="208"/>
    </row>
    <row r="8" spans="2:15" s="1" customFormat="1" x14ac:dyDescent="0.25">
      <c r="B8" s="205"/>
      <c r="C8" s="205"/>
      <c r="D8" s="205"/>
      <c r="E8" s="205"/>
      <c r="L8" s="208"/>
      <c r="M8" s="208"/>
      <c r="N8" s="208"/>
      <c r="O8" s="208"/>
    </row>
    <row r="9" spans="2:15" s="1" customFormat="1" x14ac:dyDescent="0.25">
      <c r="B9" s="205"/>
      <c r="C9" s="205"/>
      <c r="D9" s="205"/>
      <c r="E9" s="205"/>
      <c r="L9" s="208"/>
      <c r="M9" s="208"/>
      <c r="N9" s="208"/>
      <c r="O9" s="208"/>
    </row>
    <row r="10" spans="2:15" s="1" customFormat="1" x14ac:dyDescent="0.25">
      <c r="B10" s="205"/>
      <c r="C10" s="205"/>
      <c r="D10" s="205"/>
      <c r="E10" s="205"/>
      <c r="L10" s="208"/>
      <c r="M10" s="208"/>
      <c r="N10" s="208"/>
      <c r="O10" s="208"/>
    </row>
    <row r="11" spans="2:15" s="1" customFormat="1" x14ac:dyDescent="0.25">
      <c r="B11" s="205"/>
      <c r="C11" s="205"/>
      <c r="D11" s="205"/>
      <c r="E11" s="205"/>
      <c r="L11" s="208"/>
      <c r="M11" s="208"/>
      <c r="N11" s="208"/>
      <c r="O11" s="208"/>
    </row>
    <row r="12" spans="2:15" s="1" customFormat="1" x14ac:dyDescent="0.25">
      <c r="B12" s="205"/>
      <c r="C12" s="205"/>
      <c r="D12" s="205"/>
      <c r="E12" s="205"/>
      <c r="F12"/>
      <c r="G12"/>
      <c r="H12"/>
      <c r="I12"/>
      <c r="L12" s="208"/>
      <c r="M12" s="208"/>
      <c r="N12" s="208"/>
      <c r="O12" s="208"/>
    </row>
    <row r="13" spans="2:15" s="1" customFormat="1" x14ac:dyDescent="0.25">
      <c r="B13" s="205"/>
      <c r="C13" s="205"/>
      <c r="D13" s="205"/>
      <c r="E13" s="205"/>
      <c r="F13"/>
      <c r="G13"/>
      <c r="H13"/>
      <c r="I13"/>
      <c r="L13" s="208"/>
      <c r="M13" s="208"/>
      <c r="N13" s="208"/>
      <c r="O13" s="208"/>
    </row>
    <row r="14" spans="2:15" s="1" customFormat="1" x14ac:dyDescent="0.25">
      <c r="B14" s="205"/>
      <c r="C14" s="205"/>
      <c r="D14" s="205"/>
      <c r="E14" s="205"/>
      <c r="F14"/>
      <c r="G14"/>
      <c r="H14"/>
      <c r="I14"/>
      <c r="L14" s="208"/>
      <c r="M14" s="208"/>
      <c r="N14" s="208"/>
      <c r="O14" s="208"/>
    </row>
    <row r="15" spans="2:15" ht="18.75" customHeight="1" x14ac:dyDescent="0.25">
      <c r="B15" s="205"/>
      <c r="C15" s="205"/>
      <c r="D15" s="205"/>
      <c r="E15" s="205"/>
      <c r="L15" s="208"/>
      <c r="M15" s="208"/>
      <c r="N15" s="208"/>
      <c r="O15" s="208"/>
    </row>
    <row r="16" spans="2:15" x14ac:dyDescent="0.25">
      <c r="C16" s="190" t="s">
        <v>3</v>
      </c>
      <c r="D16" s="190"/>
      <c r="E16" s="190"/>
      <c r="G16" s="190" t="s">
        <v>3</v>
      </c>
      <c r="H16" s="190"/>
      <c r="I16" s="190"/>
      <c r="L16" s="190" t="s">
        <v>3</v>
      </c>
      <c r="M16" s="190"/>
      <c r="N16" s="190"/>
    </row>
    <row r="42" spans="4:28" ht="15.75" thickBot="1" x14ac:dyDescent="0.3"/>
    <row r="43" spans="4:28" ht="15.75" thickBot="1" x14ac:dyDescent="0.3">
      <c r="D43" s="7" t="s">
        <v>15</v>
      </c>
      <c r="E43" s="8"/>
      <c r="F43" s="118">
        <v>1995</v>
      </c>
      <c r="G43" s="17">
        <v>1996</v>
      </c>
      <c r="H43" s="9">
        <v>1997</v>
      </c>
      <c r="I43" s="17">
        <v>1998</v>
      </c>
      <c r="J43" s="9">
        <v>1999</v>
      </c>
      <c r="K43" s="17">
        <v>2000</v>
      </c>
      <c r="L43" s="9">
        <v>2001</v>
      </c>
      <c r="M43" s="17">
        <v>2002</v>
      </c>
      <c r="N43" s="9">
        <v>2003</v>
      </c>
      <c r="O43" s="17">
        <v>2004</v>
      </c>
      <c r="P43" s="9">
        <v>2005</v>
      </c>
      <c r="Q43" s="17">
        <v>2006</v>
      </c>
      <c r="R43" s="9">
        <v>2007</v>
      </c>
      <c r="S43" s="17">
        <v>2008</v>
      </c>
      <c r="T43" s="9">
        <v>2009</v>
      </c>
      <c r="U43" s="17">
        <v>2010</v>
      </c>
      <c r="V43" s="9">
        <v>2011</v>
      </c>
      <c r="W43" s="17">
        <v>2012</v>
      </c>
      <c r="X43" s="9">
        <v>2013</v>
      </c>
      <c r="Y43" s="17">
        <v>2014</v>
      </c>
      <c r="Z43" s="9">
        <v>2015</v>
      </c>
      <c r="AA43" s="17">
        <v>2016</v>
      </c>
      <c r="AB43" s="17">
        <v>2017</v>
      </c>
    </row>
    <row r="44" spans="4:28" x14ac:dyDescent="0.25">
      <c r="D44" s="200" t="s">
        <v>17</v>
      </c>
      <c r="E44" s="201"/>
      <c r="F44" s="173">
        <f>+(A!D47-B!E47)/(I!F76+H!F58)</f>
        <v>1.2826086844791658E-3</v>
      </c>
      <c r="G44" s="174">
        <f>+(A!E47-B!F47)/(I!G76+H!G58)</f>
        <v>1.5903178800645215E-4</v>
      </c>
      <c r="H44" s="175">
        <f>+(A!F47-B!G47)/(I!H76+H!H58)</f>
        <v>1.7054244996127256E-3</v>
      </c>
      <c r="I44" s="174">
        <f>+(A!G47-B!H47)/(I!I76+H!I58)</f>
        <v>5.9958695327801527E-4</v>
      </c>
      <c r="J44" s="175">
        <f>+(A!H47-B!I47)/(I!J76+H!J58)</f>
        <v>6.7865862337257972E-3</v>
      </c>
      <c r="K44" s="174">
        <f>+(A!I47-B!J47)/(I!K76+H!K58)</f>
        <v>6.558571918820475E-4</v>
      </c>
      <c r="L44" s="175">
        <f>+(A!J47-B!K47)/(I!L76+H!L58)</f>
        <v>1.9780429679721431E-3</v>
      </c>
      <c r="M44" s="174">
        <f>+(A!K47-B!L47)/(I!M76+H!M58)</f>
        <v>7.8354545675429971E-4</v>
      </c>
      <c r="N44" s="175">
        <f>+(A!L47-B!M47)/(I!N76+H!N58)</f>
        <v>-2.1577578964758165E-3</v>
      </c>
      <c r="O44" s="174">
        <f>+(A!M47-B!N47)/(I!O76+H!O58)</f>
        <v>-2.2704356509529906E-3</v>
      </c>
      <c r="P44" s="175">
        <f>+(A!N47-B!O47)/(I!P76+H!P58)</f>
        <v>4.2848000753718737E-3</v>
      </c>
      <c r="Q44" s="174">
        <f>+(A!O47-B!P47)/(I!Q76+H!Q58)</f>
        <v>4.3961571003521731E-3</v>
      </c>
      <c r="R44" s="175">
        <f>+(A!P47-B!Q47)/(I!R76+H!R58)</f>
        <v>5.7123412223259911E-3</v>
      </c>
      <c r="S44" s="174">
        <f>+(A!Q47-B!R47)/(I!S76+H!S58)</f>
        <v>-2.5743410735618493E-3</v>
      </c>
      <c r="T44" s="175">
        <f>+(A!R47-B!S47)/(I!T76+H!T58)</f>
        <v>-8.351538982627563E-3</v>
      </c>
      <c r="U44" s="174">
        <f>+(A!S47-B!T47)/(I!U76+H!U58)</f>
        <v>-2.7559344539066924E-3</v>
      </c>
      <c r="V44" s="175">
        <f>+(A!T47-B!U47)/(I!V76+H!V58)</f>
        <v>-8.4819623741710162E-3</v>
      </c>
      <c r="W44" s="174">
        <f>+(A!U47-B!V47)/(I!W76+H!W58)</f>
        <v>-1.8549481890366088E-3</v>
      </c>
      <c r="X44" s="175">
        <f>+(A!V47-B!W47)/(I!X76+H!X58)</f>
        <v>-2.2272329335090118E-3</v>
      </c>
      <c r="Y44" s="174">
        <f>+(A!W47-B!X47)/(I!Y76+H!Y58)</f>
        <v>2.2172719640001733E-3</v>
      </c>
      <c r="Z44" s="175">
        <f>+(A!X47-B!Y47)/(I!Z76+H!Z58)</f>
        <v>2.5557835453756642E-3</v>
      </c>
      <c r="AA44" s="174">
        <f>+(A!Y47-B!Z47)/(I!AA76+H!AA58)</f>
        <v>-1.2598520701865867E-3</v>
      </c>
      <c r="AB44" s="174">
        <f>+(A!Z47-B!AA47)/(I!AB76+H!AB58)</f>
        <v>4.9360425646984441E-3</v>
      </c>
    </row>
    <row r="45" spans="4:28" x14ac:dyDescent="0.25">
      <c r="D45" s="183" t="s">
        <v>18</v>
      </c>
      <c r="E45" s="184"/>
      <c r="F45" s="176">
        <f>+(A!D48-B!E48)/(I!F77+H!F59)</f>
        <v>3.1114317328332715E-3</v>
      </c>
      <c r="G45" s="177">
        <f>+(A!E48-B!F48)/(I!G77+H!G59)</f>
        <v>4.8605903053189027E-3</v>
      </c>
      <c r="H45" s="178">
        <f>+(A!F48-B!G48)/(I!H77+H!H59)</f>
        <v>1.2730425895794973E-3</v>
      </c>
      <c r="I45" s="177">
        <f>+(A!G48-B!H48)/(I!I77+H!I59)</f>
        <v>-5.8191327974347349E-4</v>
      </c>
      <c r="J45" s="178">
        <f>+(A!H48-B!I48)/(I!J77+H!J59)</f>
        <v>-1.4354541563817965E-3</v>
      </c>
      <c r="K45" s="177">
        <f>+(A!I48-B!J48)/(I!K77+H!K59)</f>
        <v>1.0180868170363832E-2</v>
      </c>
      <c r="L45" s="178">
        <f>+(A!J48-B!K48)/(I!L77+H!L59)</f>
        <v>1.5158782259332574E-2</v>
      </c>
      <c r="M45" s="177">
        <f>+(A!K48-B!L48)/(I!M77+H!M59)</f>
        <v>2.5700494300530001E-2</v>
      </c>
      <c r="N45" s="178">
        <f>+(A!L48-B!M48)/(I!N77+H!N59)</f>
        <v>2.9134384726961473E-2</v>
      </c>
      <c r="O45" s="177">
        <f>+(A!M48-B!N48)/(I!O77+H!O59)</f>
        <v>2.633471570102508E-2</v>
      </c>
      <c r="P45" s="178">
        <f>+(A!N48-B!O48)/(I!P77+H!P59)</f>
        <v>4.2913454804278266E-2</v>
      </c>
      <c r="Q45" s="177">
        <f>+(A!O48-B!P48)/(I!Q77+H!Q59)</f>
        <v>6.8775382527331314E-2</v>
      </c>
      <c r="R45" s="178">
        <f>+(A!P48-B!Q48)/(I!R77+H!R59)</f>
        <v>3.6641542490150981E-2</v>
      </c>
      <c r="S45" s="177">
        <f>+(A!Q48-B!R48)/(I!S77+H!S59)</f>
        <v>3.6553394114535037E-2</v>
      </c>
      <c r="T45" s="178">
        <f>+(A!R48-B!S48)/(I!T77+H!T59)</f>
        <v>4.8797016908771154E-2</v>
      </c>
      <c r="U45" s="177">
        <f>+(A!S48-B!T48)/(I!U77+H!U59)</f>
        <v>2.7581125139945598E-2</v>
      </c>
      <c r="V45" s="178">
        <f>+(A!T48-B!U48)/(I!V77+H!V59)</f>
        <v>2.1749827853323345E-2</v>
      </c>
      <c r="W45" s="177">
        <f>+(A!U48-B!V48)/(I!W77+H!W59)</f>
        <v>6.3990615640476646E-3</v>
      </c>
      <c r="X45" s="178">
        <f>+(A!V48-B!W48)/(I!X77+H!X59)</f>
        <v>1.0612039052125939E-2</v>
      </c>
      <c r="Y45" s="177">
        <f>+(A!W48-B!X48)/(I!Y77+H!Y59)</f>
        <v>8.6235052705420732E-3</v>
      </c>
      <c r="Z45" s="178">
        <f>+(A!X48-B!Y48)/(I!Z77+H!Z59)</f>
        <v>6.5887129535460026E-3</v>
      </c>
      <c r="AA45" s="177">
        <f>+(A!Y48-B!Z48)/(I!AA77+H!AA59)</f>
        <v>6.4583257413164613E-3</v>
      </c>
      <c r="AB45" s="177">
        <f>+(A!Z48-B!AA48)/(I!AB77+H!AB59)</f>
        <v>6.6965472250304836E-3</v>
      </c>
    </row>
    <row r="46" spans="4:28" x14ac:dyDescent="0.25">
      <c r="D46" s="185" t="s">
        <v>19</v>
      </c>
      <c r="E46" s="186"/>
      <c r="F46" s="176">
        <f>+(A!D49-B!E49)/(I!F78+H!F60)</f>
        <v>-5.9605656329911577E-4</v>
      </c>
      <c r="G46" s="177">
        <f>+(A!E49-B!F49)/(I!G78+H!G60)</f>
        <v>-3.3744733676646511E-3</v>
      </c>
      <c r="H46" s="178">
        <f>+(A!F49-B!G49)/(I!H78+H!H60)</f>
        <v>-9.7530984295883822E-3</v>
      </c>
      <c r="I46" s="177">
        <f>+(A!G49-B!H49)/(I!I78+H!I60)</f>
        <v>-8.317898551016634E-3</v>
      </c>
      <c r="J46" s="178">
        <f>+(A!H49-B!I49)/(I!J78+H!J60)</f>
        <v>-4.0821999568215238E-3</v>
      </c>
      <c r="K46" s="177">
        <f>+(A!I49-B!J49)/(I!K78+H!K60)</f>
        <v>-4.4702157316716456E-3</v>
      </c>
      <c r="L46" s="178">
        <f>+(A!J49-B!K49)/(I!L78+H!L60)</f>
        <v>-5.1847815845348279E-3</v>
      </c>
      <c r="M46" s="177">
        <f>+(A!K49-B!L49)/(I!M78+H!M60)</f>
        <v>-1.3900790254250926E-3</v>
      </c>
      <c r="N46" s="178">
        <f>+(A!L49-B!M49)/(I!N78+H!N60)</f>
        <v>-4.6537018763237838E-4</v>
      </c>
      <c r="O46" s="177">
        <f>+(A!M49-B!N49)/(I!O78+H!O60)</f>
        <v>-2.1529741310817373E-3</v>
      </c>
      <c r="P46" s="178">
        <f>+(A!N49-B!O49)/(I!P78+H!P60)</f>
        <v>-1.7510599198593691E-3</v>
      </c>
      <c r="Q46" s="177">
        <f>+(A!O49-B!P49)/(I!Q78+H!Q60)</f>
        <v>-4.1873640946293875E-3</v>
      </c>
      <c r="R46" s="178">
        <f>+(A!P49-B!Q49)/(I!R78+H!R60)</f>
        <v>-2.9690895904549734E-3</v>
      </c>
      <c r="S46" s="177">
        <f>+(A!Q49-B!R49)/(I!S78+H!S60)</f>
        <v>-4.017365894170729E-3</v>
      </c>
      <c r="T46" s="178">
        <f>+(A!R49-B!S49)/(I!T78+H!T60)</f>
        <v>-2.1559148673436536E-3</v>
      </c>
      <c r="U46" s="177">
        <f>+(A!S49-B!T49)/(I!U78+H!U60)</f>
        <v>-4.5685300497381402E-3</v>
      </c>
      <c r="V46" s="178">
        <f>+(A!T49-B!U49)/(I!V78+H!V60)</f>
        <v>-4.3410964113199278E-3</v>
      </c>
      <c r="W46" s="177">
        <f>+(A!U49-B!V49)/(I!W78+H!W60)</f>
        <v>-2.6260951522443384E-3</v>
      </c>
      <c r="X46" s="178">
        <f>+(A!V49-B!W49)/(I!X78+H!X60)</f>
        <v>-2.2762640149281625E-3</v>
      </c>
      <c r="Y46" s="177">
        <f>+(A!W49-B!X49)/(I!Y78+H!Y60)</f>
        <v>-1.0917006989923453E-3</v>
      </c>
      <c r="Z46" s="178">
        <f>+(A!X49-B!Y49)/(I!Z78+H!Z60)</f>
        <v>-1.0265717585812529E-3</v>
      </c>
      <c r="AA46" s="177">
        <f>+(A!Y49-B!Z49)/(I!AA78+H!AA60)</f>
        <v>-1.8425254670306338E-3</v>
      </c>
      <c r="AB46" s="177">
        <f>+(A!Z49-B!AA49)/(I!AB78+H!AB60)</f>
        <v>7.0493514023867474E-5</v>
      </c>
    </row>
    <row r="47" spans="4:28" x14ac:dyDescent="0.25">
      <c r="D47" s="183" t="s">
        <v>20</v>
      </c>
      <c r="E47" s="184"/>
      <c r="F47" s="176">
        <f>+(A!D50-B!E50)/(I!F79+H!F61)</f>
        <v>9.278327653304709E-2</v>
      </c>
      <c r="G47" s="177">
        <f>+(A!E50-B!F50)/(I!G79+H!G61)</f>
        <v>8.3497628504377669E-2</v>
      </c>
      <c r="H47" s="178">
        <f>+(A!F50-B!G50)/(I!H79+H!H61)</f>
        <v>6.302888690347172E-2</v>
      </c>
      <c r="I47" s="177">
        <f>+(A!G50-B!H50)/(I!I79+H!I61)</f>
        <v>3.6284764828576725E-2</v>
      </c>
      <c r="J47" s="178">
        <f>+(A!H50-B!I50)/(I!J79+H!J61)</f>
        <v>2.548292553750937E-2</v>
      </c>
      <c r="K47" s="177">
        <f>+(A!I50-B!J50)/(I!K79+H!K61)</f>
        <v>2.2876474550545877E-2</v>
      </c>
      <c r="L47" s="178">
        <f>+(A!J50-B!K50)/(I!L79+H!L61)</f>
        <v>7.2614845853861765E-3</v>
      </c>
      <c r="M47" s="177">
        <f>+(A!K50-B!L50)/(I!M79+H!M61)</f>
        <v>1.7049220719537964E-2</v>
      </c>
      <c r="N47" s="178">
        <f>+(A!L50-B!M50)/(I!N79+H!N61)</f>
        <v>1.5518321188262654E-2</v>
      </c>
      <c r="O47" s="177">
        <f>+(A!M50-B!N50)/(I!O79+H!O61)</f>
        <v>2.0392610891281221E-2</v>
      </c>
      <c r="P47" s="178">
        <f>+(A!N50-B!O50)/(I!P79+H!P61)</f>
        <v>2.2418008654265038E-2</v>
      </c>
      <c r="Q47" s="177">
        <f>+(A!O50-B!P50)/(I!Q79+H!Q61)</f>
        <v>7.4428073089063658E-3</v>
      </c>
      <c r="R47" s="178">
        <f>+(A!P50-B!Q50)/(I!R79+H!R61)</f>
        <v>7.7721888307690423E-3</v>
      </c>
      <c r="S47" s="177">
        <f>+(A!Q50-B!R50)/(I!S79+H!S61)</f>
        <v>6.4822599641711602E-3</v>
      </c>
      <c r="T47" s="178">
        <f>+(A!R50-B!S50)/(I!T79+H!T61)</f>
        <v>5.0696879587914401E-3</v>
      </c>
      <c r="U47" s="177">
        <f>+(A!S50-B!T50)/(I!U79+H!U61)</f>
        <v>8.5369980880636177E-3</v>
      </c>
      <c r="V47" s="178">
        <f>+(A!T50-B!U50)/(I!V79+H!V61)</f>
        <v>5.9316000525309904E-3</v>
      </c>
      <c r="W47" s="177">
        <f>+(A!U50-B!V50)/(I!W79+H!W61)</f>
        <v>9.7671174679847417E-3</v>
      </c>
      <c r="X47" s="178">
        <f>+(A!V50-B!W50)/(I!X79+H!X61)</f>
        <v>3.6535841780018694E-3</v>
      </c>
      <c r="Y47" s="177">
        <f>+(A!W50-B!X50)/(I!Y79+H!Y61)</f>
        <v>-2.92923730797673E-3</v>
      </c>
      <c r="Z47" s="178">
        <f>+(A!X50-B!Y50)/(I!Z79+H!Z61)</f>
        <v>-2.0182722063963802E-3</v>
      </c>
      <c r="AA47" s="177">
        <f>+(A!Y50-B!Z50)/(I!AA79+H!AA61)</f>
        <v>7.7823570402716195E-3</v>
      </c>
      <c r="AB47" s="177">
        <f>+(A!Z50-B!AA50)/(I!AB79+H!AB61)</f>
        <v>3.4464923892298361E-3</v>
      </c>
    </row>
    <row r="48" spans="4:28" x14ac:dyDescent="0.25">
      <c r="D48" s="185" t="s">
        <v>21</v>
      </c>
      <c r="E48" s="186"/>
      <c r="F48" s="176">
        <f>+(A!D51-B!E51)/(I!F80+H!F62)</f>
        <v>-2.0699160952340881E-2</v>
      </c>
      <c r="G48" s="177">
        <f>+(A!E51-B!F51)/(I!G80+H!G62)</f>
        <v>-6.0023100147385995E-3</v>
      </c>
      <c r="H48" s="178">
        <f>+(A!F51-B!G51)/(I!H80+H!H62)</f>
        <v>1.8513089842045346E-3</v>
      </c>
      <c r="I48" s="177">
        <f>+(A!G51-B!H51)/(I!I80+H!I62)</f>
        <v>7.718338578616684E-3</v>
      </c>
      <c r="J48" s="178">
        <f>+(A!H51-B!I51)/(I!J80+H!J62)</f>
        <v>-3.1781816532012014E-3</v>
      </c>
      <c r="K48" s="177">
        <f>+(A!I51-B!J51)/(I!K80+H!K62)</f>
        <v>-5.8556054478055425E-3</v>
      </c>
      <c r="L48" s="178">
        <f>+(A!J51-B!K51)/(I!L80+H!L62)</f>
        <v>3.0248497845505607E-4</v>
      </c>
      <c r="M48" s="177">
        <f>+(A!K51-B!L51)/(I!M80+H!M62)</f>
        <v>3.8445343368331115E-2</v>
      </c>
      <c r="N48" s="178">
        <f>+(A!L51-B!M51)/(I!N80+H!N62)</f>
        <v>3.7048144608771712E-2</v>
      </c>
      <c r="O48" s="177">
        <f>+(A!M51-B!N51)/(I!O80+H!O62)</f>
        <v>3.9207798552186125E-2</v>
      </c>
      <c r="P48" s="178">
        <f>+(A!N51-B!O51)/(I!P80+H!P62)</f>
        <v>2.5507547200487823E-2</v>
      </c>
      <c r="Q48" s="177">
        <f>+(A!O51-B!P51)/(I!Q80+H!Q62)</f>
        <v>1.2516770514187628E-2</v>
      </c>
      <c r="R48" s="178">
        <f>+(A!P51-B!Q51)/(I!R80+H!R62)</f>
        <v>3.488890190288558E-3</v>
      </c>
      <c r="S48" s="177">
        <f>+(A!Q51-B!R51)/(I!S80+H!S62)</f>
        <v>-1.8454830449446003E-3</v>
      </c>
      <c r="T48" s="178">
        <f>+(A!R51-B!S51)/(I!T80+H!T62)</f>
        <v>-4.4244357761299095E-3</v>
      </c>
      <c r="U48" s="177">
        <f>+(A!S51-B!T51)/(I!U80+H!U62)</f>
        <v>-3.9930243846717419E-3</v>
      </c>
      <c r="V48" s="178">
        <f>+(A!T51-B!U51)/(I!V80+H!V62)</f>
        <v>-4.9164836317927276E-3</v>
      </c>
      <c r="W48" s="177">
        <f>+(A!U51-B!V51)/(I!W80+H!W62)</f>
        <v>-4.3489637254307319E-3</v>
      </c>
      <c r="X48" s="178">
        <f>+(A!V51-B!W51)/(I!X80+H!X62)</f>
        <v>-1.2886219498525567E-2</v>
      </c>
      <c r="Y48" s="177">
        <f>+(A!W51-B!X51)/(I!Y80+H!Y62)</f>
        <v>-4.2541727945303025E-2</v>
      </c>
      <c r="Z48" s="178">
        <f>+(A!X51-B!Y51)/(I!Z80+H!Z62)</f>
        <v>-1.2946606920686082E-2</v>
      </c>
      <c r="AA48" s="177">
        <f>+(A!Y51-B!Z51)/(I!AA80+H!AA62)</f>
        <v>-2.2587797345875845E-2</v>
      </c>
      <c r="AB48" s="177">
        <f>+(A!Z51-B!AA51)/(I!AB80+H!AB62)</f>
        <v>-1.8954752837529735E-2</v>
      </c>
    </row>
    <row r="49" spans="4:28" x14ac:dyDescent="0.25">
      <c r="D49" s="183" t="s">
        <v>22</v>
      </c>
      <c r="E49" s="184"/>
      <c r="F49" s="176">
        <f>+(A!D52-B!E52)/(I!F81+H!F63)</f>
        <v>3.0167712951364178E-2</v>
      </c>
      <c r="G49" s="177">
        <f>+(A!E52-B!F52)/(I!G81+H!G63)</f>
        <v>3.0902362850483533E-2</v>
      </c>
      <c r="H49" s="178">
        <f>+(A!F52-B!G52)/(I!H81+H!H63)</f>
        <v>2.8506107152965685E-2</v>
      </c>
      <c r="I49" s="177">
        <f>+(A!G52-B!H52)/(I!I81+H!I63)</f>
        <v>2.2518660173123085E-2</v>
      </c>
      <c r="J49" s="178">
        <f>+(A!H52-B!I52)/(I!J81+H!J63)</f>
        <v>2.3507465320953911E-2</v>
      </c>
      <c r="K49" s="177">
        <f>+(A!I52-B!J52)/(I!K81+H!K63)</f>
        <v>2.2278733921645515E-2</v>
      </c>
      <c r="L49" s="178">
        <f>+(A!J52-B!K52)/(I!L81+H!L63)</f>
        <v>1.7944840673201984E-2</v>
      </c>
      <c r="M49" s="177">
        <f>+(A!K52-B!L52)/(I!M81+H!M63)</f>
        <v>2.0494841809752546E-2</v>
      </c>
      <c r="N49" s="178">
        <f>+(A!L52-B!M52)/(I!N81+H!N63)</f>
        <v>2.3811738172780532E-2</v>
      </c>
      <c r="O49" s="177">
        <f>+(A!M52-B!N52)/(I!O81+H!O63)</f>
        <v>2.7974066609735771E-2</v>
      </c>
      <c r="P49" s="178">
        <f>+(A!N52-B!O52)/(I!P81+H!P63)</f>
        <v>2.527966623902236E-2</v>
      </c>
      <c r="Q49" s="177">
        <f>+(A!O52-B!P52)/(I!Q81+H!Q63)</f>
        <v>2.5913383210816755E-2</v>
      </c>
      <c r="R49" s="178">
        <f>+(A!P52-B!Q52)/(I!R81+H!R63)</f>
        <v>2.4043870168656809E-2</v>
      </c>
      <c r="S49" s="177">
        <f>+(A!Q52-B!R52)/(I!S81+H!S63)</f>
        <v>2.2091202315207437E-2</v>
      </c>
      <c r="T49" s="178">
        <f>+(A!R52-B!S52)/(I!T81+H!T63)</f>
        <v>2.0838867289898533E-2</v>
      </c>
      <c r="U49" s="177">
        <f>+(A!S52-B!T52)/(I!U81+H!U63)</f>
        <v>2.4071792527849863E-2</v>
      </c>
      <c r="V49" s="178">
        <f>+(A!T52-B!U52)/(I!V81+H!V63)</f>
        <v>2.1367507020423129E-2</v>
      </c>
      <c r="W49" s="177">
        <f>+(A!U52-B!V52)/(I!W81+H!W63)</f>
        <v>2.0506686120491117E-2</v>
      </c>
      <c r="X49" s="178">
        <f>+(A!V52-B!W52)/(I!X81+H!X63)</f>
        <v>2.1482498714572595E-2</v>
      </c>
      <c r="Y49" s="177">
        <f>+(A!W52-B!X52)/(I!Y81+H!Y63)</f>
        <v>1.7453804931085271E-2</v>
      </c>
      <c r="Z49" s="178">
        <f>+(A!X52-B!Y52)/(I!Z81+H!Z63)</f>
        <v>2.0520489965231817E-2</v>
      </c>
      <c r="AA49" s="177">
        <f>+(A!Y52-B!Z52)/(I!AA81+H!AA63)</f>
        <v>2.1803545280327703E-2</v>
      </c>
      <c r="AB49" s="177">
        <f>+(A!Z52-B!AA52)/(I!AB81+H!AB63)</f>
        <v>2.4725411769557913E-2</v>
      </c>
    </row>
    <row r="50" spans="4:28" x14ac:dyDescent="0.25">
      <c r="D50" s="185" t="s">
        <v>23</v>
      </c>
      <c r="E50" s="186"/>
      <c r="F50" s="176">
        <f>+(A!D53-B!E53)/(I!F82+H!F64)</f>
        <v>1.3472763052960071E-3</v>
      </c>
      <c r="G50" s="177">
        <f>+(A!E53-B!F53)/(I!G82+H!G64)</f>
        <v>1.8219456588759847E-4</v>
      </c>
      <c r="H50" s="178">
        <f>+(A!F53-B!G53)/(I!H82+H!H64)</f>
        <v>-4.3343863866191325E-3</v>
      </c>
      <c r="I50" s="177">
        <f>+(A!G53-B!H53)/(I!I82+H!I64)</f>
        <v>-5.0459291833375962E-3</v>
      </c>
      <c r="J50" s="178">
        <f>+(A!H53-B!I53)/(I!J82+H!J64)</f>
        <v>-2.4290187642069974E-3</v>
      </c>
      <c r="K50" s="177">
        <f>+(A!I53-B!J53)/(I!K82+H!K64)</f>
        <v>-6.6415786259666522E-3</v>
      </c>
      <c r="L50" s="178">
        <f>+(A!J53-B!K53)/(I!L82+H!L64)</f>
        <v>-5.9478766659175342E-3</v>
      </c>
      <c r="M50" s="177">
        <f>+(A!K53-B!L53)/(I!M82+H!M64)</f>
        <v>-4.9465794700045513E-3</v>
      </c>
      <c r="N50" s="178">
        <f>+(A!L53-B!M53)/(I!N82+H!N64)</f>
        <v>-3.3607799385642159E-3</v>
      </c>
      <c r="O50" s="177">
        <f>+(A!M53-B!N53)/(I!O82+H!O64)</f>
        <v>-7.1730611718161565E-3</v>
      </c>
      <c r="P50" s="178">
        <f>+(A!N53-B!O53)/(I!P82+H!P64)</f>
        <v>-1.0014797396960741E-2</v>
      </c>
      <c r="Q50" s="177">
        <f>+(A!O53-B!P53)/(I!Q82+H!Q64)</f>
        <v>-1.8744239384656965E-2</v>
      </c>
      <c r="R50" s="178">
        <f>+(A!P53-B!Q53)/(I!R82+H!R64)</f>
        <v>-1.7506629270257559E-2</v>
      </c>
      <c r="S50" s="177">
        <f>+(A!Q53-B!R53)/(I!S82+H!S64)</f>
        <v>-1.7289473093430659E-2</v>
      </c>
      <c r="T50" s="178">
        <f>+(A!R53-B!S53)/(I!T82+H!T64)</f>
        <v>-1.1569924661258221E-2</v>
      </c>
      <c r="U50" s="177">
        <f>+(A!S53-B!T53)/(I!U82+H!U64)</f>
        <v>-1.4591045973421363E-2</v>
      </c>
      <c r="V50" s="178">
        <f>+(A!T53-B!U53)/(I!V82+H!V64)</f>
        <v>-1.4969863930539225E-2</v>
      </c>
      <c r="W50" s="177">
        <f>+(A!U53-B!V53)/(I!W82+H!W64)</f>
        <v>-9.3234854894988888E-3</v>
      </c>
      <c r="X50" s="178">
        <f>+(A!V53-B!W53)/(I!X82+H!X64)</f>
        <v>-1.1454701047342732E-2</v>
      </c>
      <c r="Y50" s="177">
        <f>+(A!W53-B!X53)/(I!Y82+H!Y64)</f>
        <v>-1.7157464589121527E-2</v>
      </c>
      <c r="Z50" s="178">
        <f>+(A!X53-B!Y53)/(I!Z82+H!Z64)</f>
        <v>-1.7244316707115334E-2</v>
      </c>
      <c r="AA50" s="177">
        <f>+(A!Y53-B!Z53)/(I!AA82+H!AA64)</f>
        <v>-1.7555810061629908E-2</v>
      </c>
      <c r="AB50" s="177">
        <f>+(A!Z53-B!AA53)/(I!AB82+H!AB64)</f>
        <v>-1.3306060295968515E-2</v>
      </c>
    </row>
    <row r="51" spans="4:28" x14ac:dyDescent="0.25">
      <c r="D51" s="183" t="s">
        <v>24</v>
      </c>
      <c r="E51" s="184"/>
      <c r="F51" s="176">
        <f>+(A!D54-B!E54)/(I!F83+H!F65)</f>
        <v>2.9207149332265421E-3</v>
      </c>
      <c r="G51" s="177">
        <f>+(A!E54-B!F54)/(I!G83+H!G65)</f>
        <v>2.1549275471463292E-3</v>
      </c>
      <c r="H51" s="178">
        <f>+(A!F54-B!G54)/(I!H83+H!H65)</f>
        <v>2.5846036530771501E-3</v>
      </c>
      <c r="I51" s="177">
        <f>+(A!G54-B!H54)/(I!I83+H!I65)</f>
        <v>1.9597776531863746E-3</v>
      </c>
      <c r="J51" s="178">
        <f>+(A!H54-B!I54)/(I!J83+H!J65)</f>
        <v>2.6603063973874509E-3</v>
      </c>
      <c r="K51" s="177">
        <f>+(A!I54-B!J54)/(I!K83+H!K65)</f>
        <v>2.6445077712438855E-3</v>
      </c>
      <c r="L51" s="178">
        <f>+(A!J54-B!K54)/(I!L83+H!L65)</f>
        <v>2.4306751351545154E-3</v>
      </c>
      <c r="M51" s="177">
        <f>+(A!K54-B!L54)/(I!M83+H!M65)</f>
        <v>3.6805253810144674E-3</v>
      </c>
      <c r="N51" s="178">
        <f>+(A!L54-B!M54)/(I!N83+H!N65)</f>
        <v>3.1295965558942721E-3</v>
      </c>
      <c r="O51" s="177">
        <f>+(A!M54-B!N54)/(I!O83+H!O65)</f>
        <v>3.0375842618521483E-3</v>
      </c>
      <c r="P51" s="178">
        <f>+(A!N54-B!O54)/(I!P83+H!P65)</f>
        <v>2.9706100372411787E-3</v>
      </c>
      <c r="Q51" s="177">
        <f>+(A!O54-B!P54)/(I!Q83+H!Q65)</f>
        <v>2.6781250520387608E-3</v>
      </c>
      <c r="R51" s="178">
        <f>+(A!P54-B!Q54)/(I!R83+H!R65)</f>
        <v>4.2230003048641298E-3</v>
      </c>
      <c r="S51" s="177">
        <f>+(A!Q54-B!R54)/(I!S83+H!S65)</f>
        <v>2.8743818584144034E-3</v>
      </c>
      <c r="T51" s="178">
        <f>+(A!R54-B!S54)/(I!T83+H!T65)</f>
        <v>5.0718175806866933E-3</v>
      </c>
      <c r="U51" s="177">
        <f>+(A!S54-B!T54)/(I!U83+H!U65)</f>
        <v>4.4459587209339521E-3</v>
      </c>
      <c r="V51" s="178">
        <f>+(A!T54-B!U54)/(I!V83+H!V65)</f>
        <v>7.0239718797227907E-3</v>
      </c>
      <c r="W51" s="177">
        <f>+(A!U54-B!V54)/(I!W83+H!W65)</f>
        <v>5.2986916337450759E-3</v>
      </c>
      <c r="X51" s="178">
        <f>+(A!V54-B!W54)/(I!X83+H!X65)</f>
        <v>4.8052593596647035E-3</v>
      </c>
      <c r="Y51" s="177">
        <f>+(A!W54-B!X54)/(I!Y83+H!Y65)</f>
        <v>3.4251797377140283E-3</v>
      </c>
      <c r="Z51" s="178">
        <f>+(A!X54-B!Y54)/(I!Z83+H!Z65)</f>
        <v>5.6781769136658566E-3</v>
      </c>
      <c r="AA51" s="177">
        <f>+(A!Y54-B!Z54)/(I!AA83+H!AA65)</f>
        <v>7.1119729786290964E-3</v>
      </c>
      <c r="AB51" s="177">
        <f>+(A!Z54-B!AA54)/(I!AB83+H!AB65)</f>
        <v>6.7594762997314015E-3</v>
      </c>
    </row>
    <row r="52" spans="4:28" x14ac:dyDescent="0.25">
      <c r="D52" s="185" t="s">
        <v>25</v>
      </c>
      <c r="E52" s="186"/>
      <c r="F52" s="176">
        <f>+(A!D55-B!E55)/(I!F84+H!F66)</f>
        <v>1.2025018259928758E-2</v>
      </c>
      <c r="G52" s="177">
        <f>+(A!E55-B!F55)/(I!G84+H!G66)</f>
        <v>1.3623762329746913E-2</v>
      </c>
      <c r="H52" s="178">
        <f>+(A!F55-B!G55)/(I!H84+H!H66)</f>
        <v>9.6845233943859046E-3</v>
      </c>
      <c r="I52" s="177">
        <f>+(A!G55-B!H55)/(I!I84+H!I66)</f>
        <v>6.5120372507786158E-3</v>
      </c>
      <c r="J52" s="178">
        <f>+(A!H55-B!I55)/(I!J84+H!J66)</f>
        <v>8.6737894096670341E-3</v>
      </c>
      <c r="K52" s="177">
        <f>+(A!I55-B!J55)/(I!K84+H!K66)</f>
        <v>8.3273722949272124E-3</v>
      </c>
      <c r="L52" s="178">
        <f>+(A!J55-B!K55)/(I!L84+H!L66)</f>
        <v>7.1211407915762687E-3</v>
      </c>
      <c r="M52" s="177">
        <f>+(A!K55-B!L55)/(I!M84+H!M66)</f>
        <v>6.0956104579640413E-3</v>
      </c>
      <c r="N52" s="178">
        <f>+(A!L55-B!M55)/(I!N84+H!N66)</f>
        <v>4.7197543910362499E-3</v>
      </c>
      <c r="O52" s="177">
        <f>+(A!M55-B!N55)/(I!O84+H!O66)</f>
        <v>1.1273612264237023E-2</v>
      </c>
      <c r="P52" s="178">
        <f>+(A!N55-B!O55)/(I!P84+H!P66)</f>
        <v>2.0320684544768083E-3</v>
      </c>
      <c r="Q52" s="177">
        <f>+(A!O55-B!P55)/(I!Q84+H!Q66)</f>
        <v>-3.0380359176679762E-4</v>
      </c>
      <c r="R52" s="178">
        <f>+(A!P55-B!Q55)/(I!R84+H!R66)</f>
        <v>-4.0730161930095489E-3</v>
      </c>
      <c r="S52" s="177">
        <f>+(A!Q55-B!R55)/(I!S84+H!S66)</f>
        <v>-1.0297554820195919E-2</v>
      </c>
      <c r="T52" s="178">
        <f>+(A!R55-B!S55)/(I!T84+H!T66)</f>
        <v>-6.1441261741748045E-3</v>
      </c>
      <c r="U52" s="177">
        <f>+(A!S55-B!T55)/(I!U84+H!U66)</f>
        <v>-3.8943750100644552E-3</v>
      </c>
      <c r="V52" s="178">
        <f>+(A!T55-B!U55)/(I!V84+H!V66)</f>
        <v>-5.0733491100089182E-3</v>
      </c>
      <c r="W52" s="177">
        <f>+(A!U55-B!V55)/(I!W84+H!W66)</f>
        <v>-4.0802840857884839E-3</v>
      </c>
      <c r="X52" s="178">
        <f>+(A!V55-B!W55)/(I!X84+H!X66)</f>
        <v>-2.3732665080464991E-3</v>
      </c>
      <c r="Y52" s="177">
        <f>+(A!W55-B!X55)/(I!Y84+H!Y66)</f>
        <v>-1.3064610603873734E-3</v>
      </c>
      <c r="Z52" s="178">
        <f>+(A!X55-B!Y55)/(I!Z84+H!Z66)</f>
        <v>3.3863657776313314E-3</v>
      </c>
      <c r="AA52" s="177">
        <f>+(A!Y55-B!Z55)/(I!AA84+H!AA66)</f>
        <v>6.275063935899724E-3</v>
      </c>
      <c r="AB52" s="177">
        <f>+(A!Z55-B!AA55)/(I!AB84+H!AB66)</f>
        <v>7.8244052468044827E-3</v>
      </c>
    </row>
    <row r="53" spans="4:28" ht="15.75" thickBot="1" x14ac:dyDescent="0.3">
      <c r="D53" s="187" t="s">
        <v>26</v>
      </c>
      <c r="E53" s="188"/>
      <c r="F53" s="179">
        <f>+(A!D56-B!E56)/(I!F85+H!F67)</f>
        <v>8.3972943447372778E-9</v>
      </c>
      <c r="G53" s="180">
        <f>+(A!E56-B!F56)/(I!G85+H!G67)</f>
        <v>7.4350079686360997E-8</v>
      </c>
      <c r="H53" s="181">
        <f>+(A!F56-B!G56)/(I!H85+H!H67)</f>
        <v>-5.3039585540404414E-9</v>
      </c>
      <c r="I53" s="180">
        <f>+(A!G56-B!H56)/(I!I85+H!I67)</f>
        <v>0</v>
      </c>
      <c r="J53" s="181">
        <f>+(A!H56-B!I56)/(I!J85+H!J67)</f>
        <v>-1.7957632857912414E-5</v>
      </c>
      <c r="K53" s="180">
        <f>+(A!I56-B!J56)/(I!K85+H!K67)</f>
        <v>0</v>
      </c>
      <c r="L53" s="181">
        <f>+(A!J56-B!K56)/(I!L85+H!L67)</f>
        <v>-2.1091341440092656E-5</v>
      </c>
      <c r="M53" s="180">
        <f>+(A!K56-B!L56)/(I!M85+H!M67)</f>
        <v>-3.4867187449815276E-4</v>
      </c>
      <c r="N53" s="181">
        <f>+(A!L56-B!M56)/(I!N85+H!N67)</f>
        <v>-2.6817415284866188E-4</v>
      </c>
      <c r="O53" s="180">
        <f>+(A!M56-B!N56)/(I!O85+H!O67)</f>
        <v>-3.1293636114791364E-4</v>
      </c>
      <c r="P53" s="181">
        <f>+(A!N56-B!O56)/(I!P85+H!P67)</f>
        <v>-3.1805706360174931E-4</v>
      </c>
      <c r="Q53" s="180">
        <f>+(A!O56-B!P56)/(I!Q85+H!Q67)</f>
        <v>-2.1141138015998566E-4</v>
      </c>
      <c r="R53" s="181">
        <f>+(A!P56-B!Q56)/(I!R85+H!R67)</f>
        <v>-7.6485387065061098E-5</v>
      </c>
      <c r="S53" s="180">
        <f>+(A!Q56-B!R56)/(I!S85+H!S67)</f>
        <v>-9.3097118471945097E-5</v>
      </c>
      <c r="T53" s="181">
        <f>+(A!R56-B!S56)/(I!T85+H!T67)</f>
        <v>1.3342191909788432E-5</v>
      </c>
      <c r="U53" s="180">
        <f>+(A!S56-B!T56)/(I!U85+H!U67)</f>
        <v>1.8973217700725398E-4</v>
      </c>
      <c r="V53" s="181">
        <f>+(A!T56-B!U56)/(I!V85+H!V67)</f>
        <v>1.9491807943576351E-5</v>
      </c>
      <c r="W53" s="180">
        <f>+(A!U56-B!V56)/(I!W85+H!W67)</f>
        <v>1.4936007889421542E-5</v>
      </c>
      <c r="X53" s="181">
        <f>+(A!V56-B!W56)/(I!X85+H!X67)</f>
        <v>-1.74939672768609E-5</v>
      </c>
      <c r="Y53" s="180">
        <f>+(A!W56-B!X56)/(I!Y85+H!Y67)</f>
        <v>3.3643852215252804E-5</v>
      </c>
      <c r="Z53" s="181">
        <f>+(A!X56-B!Y56)/(I!Z85+H!Z67)</f>
        <v>4.3925606113856808E-5</v>
      </c>
      <c r="AA53" s="180">
        <f>+(A!Y56-B!Z56)/(I!AA85+H!AA67)</f>
        <v>-4.5148227589109588E-5</v>
      </c>
      <c r="AB53" s="180">
        <f>+(A!Z56-B!AA56)/(I!AB85+H!AB67)</f>
        <v>0</v>
      </c>
    </row>
    <row r="54" spans="4:28" x14ac:dyDescent="0.25">
      <c r="D54" s="1" t="s">
        <v>53</v>
      </c>
    </row>
    <row r="55" spans="4:28" ht="15.75" thickBot="1" x14ac:dyDescent="0.3"/>
    <row r="56" spans="4:28" ht="15.75" thickBot="1" x14ac:dyDescent="0.3">
      <c r="D56" s="7" t="s">
        <v>15</v>
      </c>
      <c r="E56" s="8"/>
      <c r="F56" s="17">
        <v>1995</v>
      </c>
      <c r="G56" s="9">
        <v>1996</v>
      </c>
      <c r="H56" s="17">
        <v>1997</v>
      </c>
      <c r="I56" s="9">
        <v>1998</v>
      </c>
      <c r="J56" s="17">
        <v>1999</v>
      </c>
      <c r="K56" s="9">
        <v>2000</v>
      </c>
      <c r="L56" s="17">
        <v>2001</v>
      </c>
      <c r="M56" s="9">
        <v>2002</v>
      </c>
      <c r="N56" s="17">
        <v>2003</v>
      </c>
      <c r="O56" s="9">
        <v>2004</v>
      </c>
      <c r="P56" s="17">
        <v>2005</v>
      </c>
      <c r="Q56" s="9">
        <v>2006</v>
      </c>
      <c r="R56" s="17">
        <v>2007</v>
      </c>
      <c r="S56" s="9">
        <v>2008</v>
      </c>
      <c r="T56" s="17">
        <v>2009</v>
      </c>
      <c r="U56" s="9">
        <v>2010</v>
      </c>
      <c r="V56" s="17">
        <v>2011</v>
      </c>
      <c r="W56" s="9">
        <v>2012</v>
      </c>
      <c r="X56" s="17">
        <v>2013</v>
      </c>
      <c r="Y56" s="9">
        <v>2014</v>
      </c>
      <c r="Z56" s="17">
        <v>2015</v>
      </c>
      <c r="AA56" s="10">
        <v>2016</v>
      </c>
      <c r="AB56" s="10">
        <v>2017</v>
      </c>
    </row>
    <row r="57" spans="4:28" ht="15.75" thickBot="1" x14ac:dyDescent="0.3">
      <c r="D57" s="192" t="s">
        <v>16</v>
      </c>
      <c r="E57" s="193"/>
      <c r="F57" s="93">
        <v>13883488.255999999</v>
      </c>
      <c r="G57" s="94">
        <v>13680470.016000001</v>
      </c>
      <c r="H57" s="93">
        <v>15378803.711999999</v>
      </c>
      <c r="I57" s="94">
        <v>14677125.119999999</v>
      </c>
      <c r="J57" s="93">
        <v>10659186.687999999</v>
      </c>
      <c r="K57" s="94">
        <v>11757001.450999999</v>
      </c>
      <c r="L57" s="93">
        <v>12820352.186000001</v>
      </c>
      <c r="M57" s="94">
        <v>12689965.005999999</v>
      </c>
      <c r="N57" s="93">
        <v>13880612.939999999</v>
      </c>
      <c r="O57" s="94">
        <v>17099536.991999999</v>
      </c>
      <c r="P57" s="93">
        <v>21204162.067000002</v>
      </c>
      <c r="Q57" s="94">
        <v>26162439.964000002</v>
      </c>
      <c r="R57" s="93">
        <v>32897045.324999999</v>
      </c>
      <c r="S57" s="94">
        <v>39668840.244999997</v>
      </c>
      <c r="T57" s="93">
        <v>32897671.469999999</v>
      </c>
      <c r="U57" s="94">
        <v>40682507.645999998</v>
      </c>
      <c r="V57" s="93">
        <v>54674822.112999998</v>
      </c>
      <c r="W57" s="94">
        <v>58087854.464000002</v>
      </c>
      <c r="X57" s="93">
        <v>59381196.537</v>
      </c>
      <c r="Y57" s="94">
        <v>64027609.807999998</v>
      </c>
      <c r="Z57" s="93">
        <v>54035533.652999997</v>
      </c>
      <c r="AA57" s="95">
        <v>44831142.873999998</v>
      </c>
      <c r="AB57" s="95">
        <v>44831142.873999998</v>
      </c>
    </row>
    <row r="58" spans="4:28" x14ac:dyDescent="0.25">
      <c r="D58" s="185" t="s">
        <v>17</v>
      </c>
      <c r="E58" s="186"/>
      <c r="F58" s="96">
        <v>1059003.3529999999</v>
      </c>
      <c r="G58" s="97">
        <v>1388221.4990000001</v>
      </c>
      <c r="H58" s="96">
        <v>1385154.602</v>
      </c>
      <c r="I58" s="97">
        <v>1402805.66</v>
      </c>
      <c r="J58" s="96">
        <v>1075103.058</v>
      </c>
      <c r="K58" s="97">
        <v>1115048.2949999999</v>
      </c>
      <c r="L58" s="96">
        <v>1201348.7849999999</v>
      </c>
      <c r="M58" s="97">
        <v>1206032.7879999999</v>
      </c>
      <c r="N58" s="96">
        <v>1197608.871</v>
      </c>
      <c r="O58" s="97">
        <v>1374285.8259999999</v>
      </c>
      <c r="P58" s="96">
        <v>1485158.7860000001</v>
      </c>
      <c r="Q58" s="97">
        <v>1890249.9850000001</v>
      </c>
      <c r="R58" s="96">
        <v>2513325.048</v>
      </c>
      <c r="S58" s="97">
        <v>3344757.426</v>
      </c>
      <c r="T58" s="96">
        <v>2808656.2429999998</v>
      </c>
      <c r="U58" s="97">
        <v>3183462.34</v>
      </c>
      <c r="V58" s="96">
        <v>4121230.5290000001</v>
      </c>
      <c r="W58" s="97">
        <v>4825274.6390000004</v>
      </c>
      <c r="X58" s="96">
        <v>4847604.4359999998</v>
      </c>
      <c r="Y58" s="97">
        <v>4888451.95</v>
      </c>
      <c r="Z58" s="96">
        <v>4460743.5199999996</v>
      </c>
      <c r="AA58" s="98">
        <v>4538959.7549999999</v>
      </c>
      <c r="AB58" s="98">
        <v>4538959.7549999999</v>
      </c>
    </row>
    <row r="59" spans="4:28" x14ac:dyDescent="0.25">
      <c r="D59" s="183" t="s">
        <v>18</v>
      </c>
      <c r="E59" s="184"/>
      <c r="F59" s="99">
        <v>64571.411</v>
      </c>
      <c r="G59" s="100">
        <v>85870.33</v>
      </c>
      <c r="H59" s="99">
        <v>100703.848</v>
      </c>
      <c r="I59" s="100">
        <v>90012.235000000001</v>
      </c>
      <c r="J59" s="99">
        <v>102118.345</v>
      </c>
      <c r="K59" s="100">
        <v>76908.659</v>
      </c>
      <c r="L59" s="99">
        <v>98757.85</v>
      </c>
      <c r="M59" s="100">
        <v>83622.975000000006</v>
      </c>
      <c r="N59" s="99">
        <v>91223.023000000001</v>
      </c>
      <c r="O59" s="100">
        <v>118649.251</v>
      </c>
      <c r="P59" s="99">
        <v>93744.350999999995</v>
      </c>
      <c r="Q59" s="100">
        <v>104619.52899999999</v>
      </c>
      <c r="R59" s="99">
        <v>129444.42600000001</v>
      </c>
      <c r="S59" s="100">
        <v>130126.861</v>
      </c>
      <c r="T59" s="99">
        <v>114201.489</v>
      </c>
      <c r="U59" s="100">
        <v>126803.3</v>
      </c>
      <c r="V59" s="99">
        <v>159474.72200000001</v>
      </c>
      <c r="W59" s="100">
        <v>243603.16899999999</v>
      </c>
      <c r="X59" s="99">
        <v>264352.54300000001</v>
      </c>
      <c r="Y59" s="100">
        <v>277838.38199999998</v>
      </c>
      <c r="Z59" s="99">
        <v>362454.96399999998</v>
      </c>
      <c r="AA59" s="101">
        <v>480806.98200000002</v>
      </c>
      <c r="AB59" s="101">
        <v>480806.98200000002</v>
      </c>
    </row>
    <row r="60" spans="4:28" x14ac:dyDescent="0.25">
      <c r="D60" s="185" t="s">
        <v>19</v>
      </c>
      <c r="E60" s="186"/>
      <c r="F60" s="96">
        <v>493431.37300000002</v>
      </c>
      <c r="G60" s="97">
        <v>482098.46299999999</v>
      </c>
      <c r="H60" s="96">
        <v>529412.29</v>
      </c>
      <c r="I60" s="97">
        <v>442458.88699999999</v>
      </c>
      <c r="J60" s="96">
        <v>359748.18400000001</v>
      </c>
      <c r="K60" s="97">
        <v>487214.397</v>
      </c>
      <c r="L60" s="96">
        <v>439788.45699999999</v>
      </c>
      <c r="M60" s="97">
        <v>479874.89399999997</v>
      </c>
      <c r="N60" s="96">
        <v>524661.696</v>
      </c>
      <c r="O60" s="97">
        <v>557112.75699999998</v>
      </c>
      <c r="P60" s="96">
        <v>564595.853</v>
      </c>
      <c r="Q60" s="97">
        <v>681088.94900000002</v>
      </c>
      <c r="R60" s="96">
        <v>778156.38699999999</v>
      </c>
      <c r="S60" s="97">
        <v>920157.41799999995</v>
      </c>
      <c r="T60" s="96">
        <v>669918.46900000004</v>
      </c>
      <c r="U60" s="97">
        <v>861231.94900000002</v>
      </c>
      <c r="V60" s="96">
        <v>1009258.7709999999</v>
      </c>
      <c r="W60" s="97">
        <v>936071.64500000002</v>
      </c>
      <c r="X60" s="96">
        <v>913587.92500000005</v>
      </c>
      <c r="Y60" s="97">
        <v>942299.83799999999</v>
      </c>
      <c r="Z60" s="96">
        <v>866797.01</v>
      </c>
      <c r="AA60" s="98">
        <v>784473.098</v>
      </c>
      <c r="AB60" s="98">
        <v>784473.098</v>
      </c>
    </row>
    <row r="61" spans="4:28" x14ac:dyDescent="0.25">
      <c r="D61" s="183" t="s">
        <v>20</v>
      </c>
      <c r="E61" s="184"/>
      <c r="F61" s="99">
        <v>387031.89199999999</v>
      </c>
      <c r="G61" s="100">
        <v>360688.93300000002</v>
      </c>
      <c r="H61" s="99">
        <v>451595.69400000002</v>
      </c>
      <c r="I61" s="100">
        <v>313823.27799999999</v>
      </c>
      <c r="J61" s="99">
        <v>262833.68</v>
      </c>
      <c r="K61" s="100">
        <v>241248.774</v>
      </c>
      <c r="L61" s="99">
        <v>196857.03400000001</v>
      </c>
      <c r="M61" s="100">
        <v>195922.22399999999</v>
      </c>
      <c r="N61" s="99">
        <v>244247.329</v>
      </c>
      <c r="O61" s="100">
        <v>267989.94699999999</v>
      </c>
      <c r="P61" s="99">
        <v>551262.28799999994</v>
      </c>
      <c r="Q61" s="100">
        <v>687232.44499999995</v>
      </c>
      <c r="R61" s="99">
        <v>913700.46200000006</v>
      </c>
      <c r="S61" s="100">
        <v>1814455.675</v>
      </c>
      <c r="T61" s="99">
        <v>1238418.93</v>
      </c>
      <c r="U61" s="100">
        <v>2080267.061</v>
      </c>
      <c r="V61" s="99">
        <v>3853231.4730000002</v>
      </c>
      <c r="W61" s="100">
        <v>5659974.0049999999</v>
      </c>
      <c r="X61" s="99">
        <v>6386699.7139999997</v>
      </c>
      <c r="Y61" s="100">
        <v>7554372.9469999997</v>
      </c>
      <c r="Z61" s="99">
        <v>5132630.2249999996</v>
      </c>
      <c r="AA61" s="101">
        <v>3832058.2749999999</v>
      </c>
      <c r="AB61" s="101">
        <v>3832058.2749999999</v>
      </c>
    </row>
    <row r="62" spans="4:28" x14ac:dyDescent="0.25">
      <c r="D62" s="185" t="s">
        <v>21</v>
      </c>
      <c r="E62" s="186"/>
      <c r="F62" s="96">
        <v>122775.674</v>
      </c>
      <c r="G62" s="97">
        <v>140226.351</v>
      </c>
      <c r="H62" s="96">
        <v>119647.53599999999</v>
      </c>
      <c r="I62" s="97">
        <v>166770.43400000001</v>
      </c>
      <c r="J62" s="96">
        <v>128109.378</v>
      </c>
      <c r="K62" s="97">
        <v>117547.1</v>
      </c>
      <c r="L62" s="96">
        <v>105652.53599999999</v>
      </c>
      <c r="M62" s="97">
        <v>115282.681</v>
      </c>
      <c r="N62" s="96">
        <v>149218.38399999999</v>
      </c>
      <c r="O62" s="97">
        <v>173374.75200000001</v>
      </c>
      <c r="P62" s="96">
        <v>163269.568</v>
      </c>
      <c r="Q62" s="97">
        <v>171002.42499999999</v>
      </c>
      <c r="R62" s="96">
        <v>236318.019</v>
      </c>
      <c r="S62" s="97">
        <v>407619.75900000002</v>
      </c>
      <c r="T62" s="96">
        <v>289370.70699999999</v>
      </c>
      <c r="U62" s="97">
        <v>454537.19</v>
      </c>
      <c r="V62" s="96">
        <v>611455.09400000004</v>
      </c>
      <c r="W62" s="97">
        <v>602641.59299999999</v>
      </c>
      <c r="X62" s="96">
        <v>500826.34299999999</v>
      </c>
      <c r="Y62" s="97">
        <v>555650.07299999997</v>
      </c>
      <c r="Z62" s="96">
        <v>482593.22100000002</v>
      </c>
      <c r="AA62" s="98">
        <v>588183.75199999998</v>
      </c>
      <c r="AB62" s="98">
        <v>588183.75199999998</v>
      </c>
    </row>
    <row r="63" spans="4:28" x14ac:dyDescent="0.25">
      <c r="D63" s="183" t="s">
        <v>22</v>
      </c>
      <c r="E63" s="184"/>
      <c r="F63" s="99">
        <v>2514864.5469999998</v>
      </c>
      <c r="G63" s="100">
        <v>2488250.4369999999</v>
      </c>
      <c r="H63" s="99">
        <v>2735844.7059999998</v>
      </c>
      <c r="I63" s="100">
        <v>2733053.6460000002</v>
      </c>
      <c r="J63" s="99">
        <v>2357074.3029999998</v>
      </c>
      <c r="K63" s="100">
        <v>2732465.8539999998</v>
      </c>
      <c r="L63" s="99">
        <v>2783667.8509999998</v>
      </c>
      <c r="M63" s="100">
        <v>2836599.66</v>
      </c>
      <c r="N63" s="99">
        <v>3055469.31</v>
      </c>
      <c r="O63" s="100">
        <v>3693447.483</v>
      </c>
      <c r="P63" s="99">
        <v>4401427.6229999997</v>
      </c>
      <c r="Q63" s="100">
        <v>5230207.1469999999</v>
      </c>
      <c r="R63" s="99">
        <v>6088977.0499999998</v>
      </c>
      <c r="S63" s="100">
        <v>7407698.8870000001</v>
      </c>
      <c r="T63" s="99">
        <v>6123263.4709999999</v>
      </c>
      <c r="U63" s="100">
        <v>7456061.9749999996</v>
      </c>
      <c r="V63" s="99">
        <v>9202692.1400000006</v>
      </c>
      <c r="W63" s="100">
        <v>9833208.7009999994</v>
      </c>
      <c r="X63" s="99">
        <v>10318548.818</v>
      </c>
      <c r="Y63" s="100">
        <v>10785267.879000001</v>
      </c>
      <c r="Z63" s="99">
        <v>10043318.554</v>
      </c>
      <c r="AA63" s="101">
        <v>8954308.5170000009</v>
      </c>
      <c r="AB63" s="101">
        <v>8954308.5170000009</v>
      </c>
    </row>
    <row r="64" spans="4:28" x14ac:dyDescent="0.25">
      <c r="D64" s="185" t="s">
        <v>23</v>
      </c>
      <c r="E64" s="186"/>
      <c r="F64" s="96">
        <v>2405514.9169999999</v>
      </c>
      <c r="G64" s="97">
        <v>2256821.9300000002</v>
      </c>
      <c r="H64" s="96">
        <v>2487905.3909999998</v>
      </c>
      <c r="I64" s="97">
        <v>2341007.4180000001</v>
      </c>
      <c r="J64" s="96">
        <v>1652493.68</v>
      </c>
      <c r="K64" s="97">
        <v>2106017.1809999999</v>
      </c>
      <c r="L64" s="96">
        <v>2093493.2819999999</v>
      </c>
      <c r="M64" s="97">
        <v>2041621.0819999999</v>
      </c>
      <c r="N64" s="96">
        <v>2186468.3259999999</v>
      </c>
      <c r="O64" s="97">
        <v>2944836.736</v>
      </c>
      <c r="P64" s="96">
        <v>3659480.4279999998</v>
      </c>
      <c r="Q64" s="97">
        <v>4609381.79</v>
      </c>
      <c r="R64" s="96">
        <v>5793730.6540000001</v>
      </c>
      <c r="S64" s="97">
        <v>6713758.6710000001</v>
      </c>
      <c r="T64" s="96">
        <v>4930120.8990000002</v>
      </c>
      <c r="U64" s="97">
        <v>6389495.318</v>
      </c>
      <c r="V64" s="96">
        <v>8551982.5800000001</v>
      </c>
      <c r="W64" s="97">
        <v>8651594.9399999995</v>
      </c>
      <c r="X64" s="96">
        <v>8321242.9879999999</v>
      </c>
      <c r="Y64" s="97">
        <v>9041363.909</v>
      </c>
      <c r="Z64" s="96">
        <v>7581940.1890000002</v>
      </c>
      <c r="AA64" s="98">
        <v>6493445.5609999998</v>
      </c>
      <c r="AB64" s="98">
        <v>6493445.5609999998</v>
      </c>
    </row>
    <row r="65" spans="4:28" x14ac:dyDescent="0.25">
      <c r="D65" s="183" t="s">
        <v>24</v>
      </c>
      <c r="E65" s="184"/>
      <c r="F65" s="99">
        <v>5184310.301</v>
      </c>
      <c r="G65" s="100">
        <v>5124888.693</v>
      </c>
      <c r="H65" s="99">
        <v>6015035.7929999996</v>
      </c>
      <c r="I65" s="100">
        <v>5669700.5800000001</v>
      </c>
      <c r="J65" s="99">
        <v>3675118.423</v>
      </c>
      <c r="K65" s="100">
        <v>3867022.8730000001</v>
      </c>
      <c r="L65" s="99">
        <v>4745504.3490000004</v>
      </c>
      <c r="M65" s="100">
        <v>4667370.2419999996</v>
      </c>
      <c r="N65" s="99">
        <v>5263917.4529999997</v>
      </c>
      <c r="O65" s="100">
        <v>6656391.8530000001</v>
      </c>
      <c r="P65" s="99">
        <v>8563775.6060000006</v>
      </c>
      <c r="Q65" s="100">
        <v>10508883.044</v>
      </c>
      <c r="R65" s="99">
        <v>13598246.868000001</v>
      </c>
      <c r="S65" s="100">
        <v>15562937.991</v>
      </c>
      <c r="T65" s="99">
        <v>13737789.884</v>
      </c>
      <c r="U65" s="100">
        <v>16272903.119999999</v>
      </c>
      <c r="V65" s="99">
        <v>22262263.298</v>
      </c>
      <c r="W65" s="100">
        <v>21860259.855999999</v>
      </c>
      <c r="X65" s="99">
        <v>22097769.783</v>
      </c>
      <c r="Y65" s="100">
        <v>23715196.859000001</v>
      </c>
      <c r="Z65" s="99">
        <v>19890561.035</v>
      </c>
      <c r="AA65" s="101">
        <v>14740058.65</v>
      </c>
      <c r="AB65" s="101">
        <v>14740058.65</v>
      </c>
    </row>
    <row r="66" spans="4:28" x14ac:dyDescent="0.25">
      <c r="D66" s="185" t="s">
        <v>25</v>
      </c>
      <c r="E66" s="186"/>
      <c r="F66" s="96">
        <v>992083.56299999997</v>
      </c>
      <c r="G66" s="97">
        <v>1046623.542</v>
      </c>
      <c r="H66" s="96">
        <v>1251799.273</v>
      </c>
      <c r="I66" s="97">
        <v>1257483.2760000001</v>
      </c>
      <c r="J66" s="96">
        <v>928736.09900000005</v>
      </c>
      <c r="K66" s="97">
        <v>991960.34600000002</v>
      </c>
      <c r="L66" s="96">
        <v>1033912.497</v>
      </c>
      <c r="M66" s="97">
        <v>1052853.9110000001</v>
      </c>
      <c r="N66" s="96">
        <v>1093195.936</v>
      </c>
      <c r="O66" s="97">
        <v>1199895.064</v>
      </c>
      <c r="P66" s="96">
        <v>1566451.058</v>
      </c>
      <c r="Q66" s="97">
        <v>2024033.0190000001</v>
      </c>
      <c r="R66" s="96">
        <v>2545160.2059999998</v>
      </c>
      <c r="S66" s="97">
        <v>3044256.6830000002</v>
      </c>
      <c r="T66" s="96">
        <v>2717235.6430000002</v>
      </c>
      <c r="U66" s="97">
        <v>3520190.088</v>
      </c>
      <c r="V66" s="96">
        <v>4399797.0870000003</v>
      </c>
      <c r="W66" s="97">
        <v>4917366.7120000003</v>
      </c>
      <c r="X66" s="96">
        <v>5078034.9970000004</v>
      </c>
      <c r="Y66" s="97">
        <v>5604403.3789999997</v>
      </c>
      <c r="Z66" s="96">
        <v>4597374.8760000002</v>
      </c>
      <c r="AA66" s="98">
        <v>3903629.28</v>
      </c>
      <c r="AB66" s="98">
        <v>3903629.28</v>
      </c>
    </row>
    <row r="67" spans="4:28" ht="15.75" thickBot="1" x14ac:dyDescent="0.3">
      <c r="D67" s="187" t="s">
        <v>26</v>
      </c>
      <c r="E67" s="188"/>
      <c r="F67" s="102">
        <v>659901.10199999996</v>
      </c>
      <c r="G67" s="103">
        <v>306779.84899999999</v>
      </c>
      <c r="H67" s="102">
        <v>301704.717</v>
      </c>
      <c r="I67" s="103">
        <v>260009.761</v>
      </c>
      <c r="J67" s="102">
        <v>117851.645</v>
      </c>
      <c r="K67" s="103">
        <v>21567.971000000001</v>
      </c>
      <c r="L67" s="102">
        <v>121369.545</v>
      </c>
      <c r="M67" s="103">
        <v>10784.549000000001</v>
      </c>
      <c r="N67" s="102">
        <v>74602.611999999994</v>
      </c>
      <c r="O67" s="103">
        <v>113553.323</v>
      </c>
      <c r="P67" s="102">
        <v>154996.55300000001</v>
      </c>
      <c r="Q67" s="103">
        <v>255741.80900000001</v>
      </c>
      <c r="R67" s="102">
        <v>299986.38900000002</v>
      </c>
      <c r="S67" s="103">
        <v>323071.04100000003</v>
      </c>
      <c r="T67" s="102">
        <v>268695.91499999998</v>
      </c>
      <c r="U67" s="103">
        <v>337555.48599999998</v>
      </c>
      <c r="V67" s="102">
        <v>503436.58600000001</v>
      </c>
      <c r="W67" s="103">
        <v>557859.36899999995</v>
      </c>
      <c r="X67" s="102">
        <v>652529.09600000002</v>
      </c>
      <c r="Y67" s="103">
        <v>662764.68400000001</v>
      </c>
      <c r="Z67" s="102">
        <v>617120.11300000001</v>
      </c>
      <c r="AA67" s="104">
        <v>515219.05499999999</v>
      </c>
      <c r="AB67" s="104">
        <v>515219.05499999999</v>
      </c>
    </row>
    <row r="68" spans="4:28" x14ac:dyDescent="0.25">
      <c r="D68" s="1" t="s">
        <v>52</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86"/>
  <sheetViews>
    <sheetView showGridLines="0" topLeftCell="T49" workbookViewId="0">
      <selection activeCell="AA86" sqref="AA86"/>
    </sheetView>
  </sheetViews>
  <sheetFormatPr baseColWidth="10" defaultRowHeight="15" x14ac:dyDescent="0.25"/>
  <cols>
    <col min="5" max="5" width="20.7109375" customWidth="1"/>
    <col min="6" max="27" width="17.85546875" customWidth="1"/>
    <col min="28" max="28" width="17" customWidth="1"/>
  </cols>
  <sheetData>
    <row r="7" spans="2:5" x14ac:dyDescent="0.25">
      <c r="B7" s="189" t="s">
        <v>44</v>
      </c>
      <c r="C7" s="205"/>
      <c r="D7" s="205"/>
      <c r="E7" s="205"/>
    </row>
    <row r="8" spans="2:5" x14ac:dyDescent="0.25">
      <c r="B8" s="205"/>
      <c r="C8" s="205"/>
      <c r="D8" s="205"/>
      <c r="E8" s="205"/>
    </row>
    <row r="9" spans="2:5" x14ac:dyDescent="0.25">
      <c r="B9" s="205"/>
      <c r="C9" s="205"/>
      <c r="D9" s="205"/>
      <c r="E9" s="205"/>
    </row>
    <row r="10" spans="2:5" x14ac:dyDescent="0.25">
      <c r="B10" s="205"/>
      <c r="C10" s="205"/>
      <c r="D10" s="205"/>
      <c r="E10" s="205"/>
    </row>
    <row r="11" spans="2:5" x14ac:dyDescent="0.25">
      <c r="B11" s="205"/>
      <c r="C11" s="205"/>
      <c r="D11" s="205"/>
      <c r="E11" s="205"/>
    </row>
    <row r="12" spans="2:5" x14ac:dyDescent="0.25">
      <c r="B12" s="205"/>
      <c r="C12" s="205"/>
      <c r="D12" s="205"/>
      <c r="E12" s="205"/>
    </row>
    <row r="13" spans="2:5" x14ac:dyDescent="0.25">
      <c r="B13" s="205"/>
      <c r="C13" s="205"/>
      <c r="D13" s="205"/>
      <c r="E13" s="205"/>
    </row>
    <row r="14" spans="2:5" x14ac:dyDescent="0.25">
      <c r="B14" s="205"/>
      <c r="C14" s="205"/>
      <c r="D14" s="205"/>
      <c r="E14" s="205"/>
    </row>
    <row r="15" spans="2:5" x14ac:dyDescent="0.25">
      <c r="B15" s="205"/>
      <c r="C15" s="205"/>
      <c r="D15" s="205"/>
      <c r="E15" s="205"/>
    </row>
    <row r="16" spans="2:5" x14ac:dyDescent="0.25">
      <c r="B16" s="205"/>
      <c r="C16" s="205"/>
      <c r="D16" s="205"/>
      <c r="E16" s="205"/>
    </row>
    <row r="17" spans="2:15" x14ac:dyDescent="0.25">
      <c r="B17" s="190" t="s">
        <v>3</v>
      </c>
      <c r="C17" s="190"/>
      <c r="D17" s="190"/>
      <c r="G17" s="190" t="s">
        <v>3</v>
      </c>
      <c r="H17" s="190"/>
      <c r="I17" s="190"/>
      <c r="M17" s="190" t="s">
        <v>3</v>
      </c>
      <c r="N17" s="190"/>
      <c r="O17" s="190"/>
    </row>
    <row r="44" spans="4:28" ht="15.75" thickBot="1" x14ac:dyDescent="0.3"/>
    <row r="45" spans="4:28"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row>
    <row r="46" spans="4:28" ht="15.75" thickBot="1" x14ac:dyDescent="0.3">
      <c r="D46" s="230" t="s">
        <v>27</v>
      </c>
      <c r="E46" s="231"/>
      <c r="F46" s="59"/>
      <c r="G46" s="82"/>
      <c r="H46" s="59"/>
      <c r="I46" s="82"/>
      <c r="J46" s="59"/>
      <c r="K46" s="82"/>
      <c r="L46" s="59"/>
      <c r="M46" s="82"/>
      <c r="N46" s="59"/>
      <c r="O46" s="82"/>
      <c r="P46" s="59"/>
      <c r="Q46" s="82"/>
      <c r="R46" s="59"/>
      <c r="S46" s="82"/>
      <c r="T46" s="59"/>
      <c r="U46" s="82"/>
      <c r="V46" s="59"/>
      <c r="W46" s="82"/>
      <c r="X46" s="59"/>
      <c r="Y46" s="82"/>
      <c r="Z46" s="59"/>
      <c r="AA46" s="83"/>
      <c r="AB46" s="83"/>
    </row>
    <row r="47" spans="4:28" x14ac:dyDescent="0.25">
      <c r="D47" s="226" t="s">
        <v>17</v>
      </c>
      <c r="E47" s="227"/>
      <c r="F47" s="107">
        <f>+(A!D47/A!$D$46)/(I!F76/I!$F$75)</f>
        <v>0.21136121151928003</v>
      </c>
      <c r="G47" s="107">
        <f>+(A!E47/A!$D$46)/(I!G76/I!$F$75)</f>
        <v>0.226372325018801</v>
      </c>
      <c r="H47" s="107">
        <f>+(A!F47/A!$D$46)/(I!H76/I!$F$75)</f>
        <v>0.1982280030780402</v>
      </c>
      <c r="I47" s="107">
        <f>+(A!G47/A!$D$46)/(I!I76/I!$F$75)</f>
        <v>0.15396342410951558</v>
      </c>
      <c r="J47" s="107">
        <f>+(A!H47/A!$D$46)/(I!J76/I!$F$75)</f>
        <v>0.29767900523200469</v>
      </c>
      <c r="K47" s="107">
        <f>+(A!I47/A!$D$46)/(I!K76/I!$F$75)</f>
        <v>0.22412634565186934</v>
      </c>
      <c r="L47" s="107">
        <f>+(A!J47/A!$D$46)/(I!L76/I!$F$75)</f>
        <v>0.37222728480286243</v>
      </c>
      <c r="M47" s="107">
        <f>+(A!K47/A!$D$46)/(I!M76/I!$F$75)</f>
        <v>0.28935925986275579</v>
      </c>
      <c r="N47" s="107">
        <f>+(A!L47/A!$D$46)/(I!N76/I!$F$75)</f>
        <v>0.22956879764474034</v>
      </c>
      <c r="O47" s="107">
        <f>+(A!M47/A!$D$46)/(I!O76/I!$F$75)</f>
        <v>0.22226421182776654</v>
      </c>
      <c r="P47" s="107">
        <f>+(A!N47/A!$D$46)/(I!P76/I!$F$75)</f>
        <v>0.38745351335354816</v>
      </c>
      <c r="Q47" s="107">
        <f>+(A!O47/A!$D$46)/(I!Q76/I!$F$75)</f>
        <v>0.43721401346215566</v>
      </c>
      <c r="R47" s="107">
        <f>+(A!P47/A!$D$46)/(I!R76/I!$F$75)</f>
        <v>0.43284475640482106</v>
      </c>
      <c r="S47" s="107">
        <f>+(A!Q47/A!$D$46)/(I!S76/I!$F$75)</f>
        <v>0.30938296304576562</v>
      </c>
      <c r="T47" s="107">
        <f>+(A!R47/A!$D$46)/(I!T76/I!$F$75)</f>
        <v>0.37078727214079987</v>
      </c>
      <c r="U47" s="107">
        <f>+(A!S47/A!$D$46)/(I!U76/I!$F$75)</f>
        <v>0.54984386198282376</v>
      </c>
      <c r="V47" s="107">
        <f>+(A!T47/A!$D$46)/(I!V76/I!$F$75)</f>
        <v>0.47112916603645311</v>
      </c>
      <c r="W47" s="107">
        <f>+(A!U47/A!$D$46)/(I!W76/I!$F$75)</f>
        <v>0.751092941406587</v>
      </c>
      <c r="X47" s="107">
        <f>+(A!V47/A!$D$46)/(I!X76/I!$F$75)</f>
        <v>0.56640716559320514</v>
      </c>
      <c r="Y47" s="107">
        <f>+(A!W47/A!$D$46)/(I!Y76/I!$F$75)</f>
        <v>0.58267158359797699</v>
      </c>
      <c r="Z47" s="107">
        <f>+(A!X47/A!$D$46)/(I!Z76/I!$F$75)</f>
        <v>0.57880625395063023</v>
      </c>
      <c r="AA47" s="107">
        <f>+(A!Y47/A!$D$46)/(I!AA76/I!$F$75)</f>
        <v>0.4989842183782241</v>
      </c>
      <c r="AB47" s="107">
        <f>+(A!Z47/A!$D$46)/(I!AB76/I!$F$75)</f>
        <v>0.55975706584021023</v>
      </c>
    </row>
    <row r="48" spans="4:28" x14ac:dyDescent="0.25">
      <c r="D48" s="228" t="s">
        <v>18</v>
      </c>
      <c r="E48" s="229"/>
      <c r="F48" s="92">
        <f>+(A!D48/A!$D$46)/(I!F77/I!$F$75)</f>
        <v>0.25186327576929546</v>
      </c>
      <c r="G48" s="92">
        <f>+(A!E48/A!$D$46)/(I!G77/I!$F$75)</f>
        <v>0.38100121913592866</v>
      </c>
      <c r="H48" s="92">
        <f>+(A!F48/A!$D$46)/(I!H77/I!$F$75)</f>
        <v>0.1985694230979409</v>
      </c>
      <c r="I48" s="92">
        <f>+(A!G48/A!$D$46)/(I!I77/I!$F$75)</f>
        <v>0.17393581040303233</v>
      </c>
      <c r="J48" s="92">
        <f>+(A!H48/A!$D$46)/(I!J77/I!$F$75)</f>
        <v>0.1877059578849305</v>
      </c>
      <c r="K48" s="92">
        <f>+(A!I48/A!$D$46)/(I!K77/I!$F$75)</f>
        <v>0.61903305366300898</v>
      </c>
      <c r="L48" s="92">
        <f>+(A!J48/A!$D$46)/(I!L77/I!$F$75)</f>
        <v>0.82611837580638037</v>
      </c>
      <c r="M48" s="92">
        <f>+(A!K48/A!$D$46)/(I!M77/I!$F$75)</f>
        <v>0.98960729355307497</v>
      </c>
      <c r="N48" s="92">
        <f>+(A!L48/A!$D$46)/(I!N77/I!$F$75)</f>
        <v>1.0482180576758104</v>
      </c>
      <c r="O48" s="92">
        <f>+(A!M48/A!$D$46)/(I!O77/I!$F$75)</f>
        <v>0.93080794768635355</v>
      </c>
      <c r="P48" s="92">
        <f>+(A!N48/A!$D$46)/(I!P77/I!$F$75)</f>
        <v>1.5239181106810467</v>
      </c>
      <c r="Q48" s="92">
        <f>+(A!O48/A!$D$46)/(I!Q77/I!$F$75)</f>
        <v>2.6209129250217038</v>
      </c>
      <c r="R48" s="92">
        <f>+(A!P48/A!$D$46)/(I!R77/I!$F$75)</f>
        <v>1.4853824013154391</v>
      </c>
      <c r="S48" s="92">
        <f>+(A!Q48/A!$D$46)/(I!S77/I!$F$75)</f>
        <v>1.590156435622422</v>
      </c>
      <c r="T48" s="92">
        <f>+(A!R48/A!$D$46)/(I!T77/I!$F$75)</f>
        <v>2.3250512808967159</v>
      </c>
      <c r="U48" s="92">
        <f>+(A!S48/A!$D$46)/(I!U77/I!$F$75)</f>
        <v>1.7686655707438614</v>
      </c>
      <c r="V48" s="92">
        <f>+(A!T48/A!$D$46)/(I!V77/I!$F$75)</f>
        <v>1.4098454373514293</v>
      </c>
      <c r="W48" s="92">
        <f>+(A!U48/A!$D$46)/(I!W77/I!$F$75)</f>
        <v>0.56173666902128883</v>
      </c>
      <c r="X48" s="92">
        <f>+(A!V48/A!$D$46)/(I!X77/I!$F$75)</f>
        <v>0.75870222763427064</v>
      </c>
      <c r="Y48" s="92">
        <f>+(A!W48/A!$D$46)/(I!Y77/I!$F$75)</f>
        <v>0.71511081947403354</v>
      </c>
      <c r="Z48" s="92">
        <f>+(A!X48/A!$D$46)/(I!Z77/I!$F$75)</f>
        <v>0.75889838414167932</v>
      </c>
      <c r="AA48" s="92">
        <f>+(A!Y48/A!$D$46)/(I!AA77/I!$F$75)</f>
        <v>1.2204499732950942</v>
      </c>
      <c r="AB48" s="92">
        <f>+(A!Z48/A!$D$46)/(I!AB77/I!$F$75)</f>
        <v>1.2460349840188045</v>
      </c>
    </row>
    <row r="49" spans="4:28" x14ac:dyDescent="0.25">
      <c r="D49" s="226" t="s">
        <v>19</v>
      </c>
      <c r="E49" s="227"/>
      <c r="F49" s="92">
        <f>+(A!D49/A!$D$46)/(I!F78/I!$F$75)</f>
        <v>0.38122308278735229</v>
      </c>
      <c r="G49" s="92">
        <f>+(A!E49/A!$D$46)/(I!G78/I!$F$75)</f>
        <v>0.27499666168145021</v>
      </c>
      <c r="H49" s="92">
        <f>+(A!F49/A!$D$46)/(I!H78/I!$F$75)</f>
        <v>0.13172296698515762</v>
      </c>
      <c r="I49" s="92">
        <f>+(A!G49/A!$D$46)/(I!I78/I!$F$75)</f>
        <v>7.5261714088227086E-2</v>
      </c>
      <c r="J49" s="92">
        <f>+(A!H49/A!$D$46)/(I!J78/I!$F$75)</f>
        <v>7.8864247407161844E-2</v>
      </c>
      <c r="K49" s="92">
        <f>+(A!I49/A!$D$46)/(I!K78/I!$F$75)</f>
        <v>4.2686487657243033E-2</v>
      </c>
      <c r="L49" s="92">
        <f>+(A!J49/A!$D$46)/(I!L78/I!$F$75)</f>
        <v>4.6010321487293067E-2</v>
      </c>
      <c r="M49" s="92">
        <f>+(A!K49/A!$D$46)/(I!M78/I!$F$75)</f>
        <v>9.6146797449898749E-2</v>
      </c>
      <c r="N49" s="92">
        <f>+(A!L49/A!$D$46)/(I!N78/I!$F$75)</f>
        <v>0.12553273623676028</v>
      </c>
      <c r="O49" s="92">
        <f>+(A!M49/A!$D$46)/(I!O78/I!$F$75)</f>
        <v>0.14086896306052843</v>
      </c>
      <c r="P49" s="92">
        <f>+(A!N49/A!$D$46)/(I!P78/I!$F$75)</f>
        <v>0.12493805763281507</v>
      </c>
      <c r="Q49" s="92">
        <f>+(A!O49/A!$D$46)/(I!Q78/I!$F$75)</f>
        <v>5.224115179539629E-2</v>
      </c>
      <c r="R49" s="92">
        <f>+(A!P49/A!$D$46)/(I!R78/I!$F$75)</f>
        <v>5.2411490554740342E-2</v>
      </c>
      <c r="S49" s="92">
        <f>+(A!Q49/A!$D$46)/(I!S78/I!$F$75)</f>
        <v>4.2043480841308316E-2</v>
      </c>
      <c r="T49" s="92">
        <f>+(A!R49/A!$D$46)/(I!T78/I!$F$75)</f>
        <v>4.3438931044667617E-2</v>
      </c>
      <c r="U49" s="92">
        <f>+(A!S49/A!$D$46)/(I!U78/I!$F$75)</f>
        <v>3.5530509438770189E-2</v>
      </c>
      <c r="V49" s="92">
        <f>+(A!T49/A!$D$46)/(I!V78/I!$F$75)</f>
        <v>4.8421821641332782E-2</v>
      </c>
      <c r="W49" s="92">
        <f>+(A!U49/A!$D$46)/(I!W78/I!$F$75)</f>
        <v>6.3093599645349982E-2</v>
      </c>
      <c r="X49" s="92">
        <f>+(A!V49/A!$D$46)/(I!X78/I!$F$75)</f>
        <v>5.2761283831584974E-2</v>
      </c>
      <c r="Y49" s="92">
        <f>+(A!W49/A!$D$46)/(I!Y78/I!$F$75)</f>
        <v>8.8139719442023381E-2</v>
      </c>
      <c r="Z49" s="92">
        <f>+(A!X49/A!$D$46)/(I!Z78/I!$F$75)</f>
        <v>6.2267164926879774E-2</v>
      </c>
      <c r="AA49" s="92">
        <f>+(A!Y49/A!$D$46)/(I!AA78/I!$F$75)</f>
        <v>5.379775357301101E-2</v>
      </c>
      <c r="AB49" s="92">
        <f>+(A!Z49/A!$D$46)/(I!AB78/I!$F$75)</f>
        <v>7.8234860986197211E-2</v>
      </c>
    </row>
    <row r="50" spans="4:28" x14ac:dyDescent="0.25">
      <c r="D50" s="228" t="s">
        <v>20</v>
      </c>
      <c r="E50" s="229"/>
      <c r="F50" s="92">
        <f>+(A!D50/A!$D$46)/(I!F79/I!$F$75)</f>
        <v>1.9382558195250463</v>
      </c>
      <c r="G50" s="92">
        <f>+(A!E50/A!$D$46)/(I!G79/I!$F$75)</f>
        <v>1.6530544539643062</v>
      </c>
      <c r="H50" s="92">
        <f>+(A!F50/A!$D$46)/(I!H79/I!$F$75)</f>
        <v>1.2983432101538064</v>
      </c>
      <c r="I50" s="92">
        <f>+(A!G50/A!$D$46)/(I!I79/I!$F$75)</f>
        <v>0.7423196206005459</v>
      </c>
      <c r="J50" s="92">
        <f>+(A!H50/A!$D$46)/(I!J79/I!$F$75)</f>
        <v>0.49599896999664123</v>
      </c>
      <c r="K50" s="92">
        <f>+(A!I50/A!$D$46)/(I!K79/I!$F$75)</f>
        <v>0.43430624202262119</v>
      </c>
      <c r="L50" s="92">
        <f>+(A!J50/A!$D$46)/(I!L79/I!$F$75)</f>
        <v>0.15565560645687598</v>
      </c>
      <c r="M50" s="92">
        <f>+(A!K50/A!$D$46)/(I!M79/I!$F$75)</f>
        <v>0.32993229733068075</v>
      </c>
      <c r="N50" s="92">
        <f>+(A!L50/A!$D$46)/(I!N79/I!$F$75)</f>
        <v>0.35195471151856295</v>
      </c>
      <c r="O50" s="92">
        <f>+(A!M50/A!$D$46)/(I!O79/I!$F$75)</f>
        <v>0.40568349434435458</v>
      </c>
      <c r="P50" s="92">
        <f>+(A!N50/A!$D$46)/(I!P79/I!$F$75)</f>
        <v>0.43672167982090837</v>
      </c>
      <c r="Q50" s="92">
        <f>+(A!O50/A!$D$46)/(I!Q79/I!$F$75)</f>
        <v>0.15096760436756274</v>
      </c>
      <c r="R50" s="92">
        <f>+(A!P50/A!$D$46)/(I!R79/I!$F$75)</f>
        <v>0.15522277206792184</v>
      </c>
      <c r="S50" s="92">
        <f>+(A!Q50/A!$D$46)/(I!S79/I!$F$75)</f>
        <v>0.13303214070785754</v>
      </c>
      <c r="T50" s="92">
        <f>+(A!R50/A!$D$46)/(I!T79/I!$F$75)</f>
        <v>0.10050263131862391</v>
      </c>
      <c r="U50" s="92">
        <f>+(A!S50/A!$D$46)/(I!U79/I!$F$75)</f>
        <v>0.16905794449266187</v>
      </c>
      <c r="V50" s="92">
        <f>+(A!T50/A!$D$46)/(I!V79/I!$F$75)</f>
        <v>0.14771893013706527</v>
      </c>
      <c r="W50" s="92">
        <f>+(A!U50/A!$D$46)/(I!W79/I!$F$75)</f>
        <v>0.20109222862138779</v>
      </c>
      <c r="X50" s="92">
        <f>+(A!V50/A!$D$46)/(I!X79/I!$F$75)</f>
        <v>8.8345140625304408E-2</v>
      </c>
      <c r="Y50" s="92">
        <f>+(A!W50/A!$D$46)/(I!Y79/I!$F$75)</f>
        <v>8.008715265677803E-2</v>
      </c>
      <c r="Z50" s="92">
        <f>+(A!X50/A!$D$46)/(I!Z79/I!$F$75)</f>
        <v>0.13827516215851524</v>
      </c>
      <c r="AA50" s="92">
        <f>+(A!Y50/A!$D$46)/(I!AA79/I!$F$75)</f>
        <v>0.19376089452825004</v>
      </c>
      <c r="AB50" s="92">
        <f>+(A!Z50/A!$D$46)/(I!AB79/I!$F$75)</f>
        <v>0.19168187070994422</v>
      </c>
    </row>
    <row r="51" spans="4:28" x14ac:dyDescent="0.25">
      <c r="D51" s="226" t="s">
        <v>21</v>
      </c>
      <c r="E51" s="227"/>
      <c r="F51" s="92">
        <f>+(A!D51/A!$D$46)/(I!F80/I!$F$75)</f>
        <v>3.2946979125950612E-2</v>
      </c>
      <c r="G51" s="92">
        <f>+(A!E51/A!$D$46)/(I!G80/I!$F$75)</f>
        <v>1.2730173196424507E-3</v>
      </c>
      <c r="H51" s="92">
        <f>+(A!F51/A!$D$46)/(I!H80/I!$F$75)</f>
        <v>0.66789497412659615</v>
      </c>
      <c r="I51" s="92">
        <f>+(A!G51/A!$D$46)/(I!I80/I!$F$75)</f>
        <v>0.65843772658495825</v>
      </c>
      <c r="J51" s="92">
        <f>+(A!H51/A!$D$46)/(I!J80/I!$F$75)</f>
        <v>1.6123167302633423E-2</v>
      </c>
      <c r="K51" s="92">
        <f>+(A!I51/A!$D$46)/(I!K80/I!$F$75)</f>
        <v>2.3690164775790031E-3</v>
      </c>
      <c r="L51" s="92">
        <f>+(A!J51/A!$D$46)/(I!L80/I!$F$75)</f>
        <v>4.8672709875702047E-2</v>
      </c>
      <c r="M51" s="92">
        <f>+(A!K51/A!$D$46)/(I!M80/I!$F$75)</f>
        <v>2.4179627975559184</v>
      </c>
      <c r="N51" s="92">
        <f>+(A!L51/A!$D$46)/(I!N80/I!$F$75)</f>
        <v>2.108100842804018</v>
      </c>
      <c r="O51" s="92">
        <f>+(A!M51/A!$D$46)/(I!O80/I!$F$75)</f>
        <v>1.6388146050819501</v>
      </c>
      <c r="P51" s="92">
        <f>+(A!N51/A!$D$46)/(I!P80/I!$F$75)</f>
        <v>1.1134486443315135</v>
      </c>
      <c r="Q51" s="92">
        <f>+(A!O51/A!$D$46)/(I!Q80/I!$F$75)</f>
        <v>0.56558588676280419</v>
      </c>
      <c r="R51" s="92">
        <f>+(A!P51/A!$D$46)/(I!R80/I!$F$75)</f>
        <v>0.15478325668947401</v>
      </c>
      <c r="S51" s="92">
        <f>+(A!Q51/A!$D$46)/(I!S80/I!$F$75)</f>
        <v>7.1073616950886029E-2</v>
      </c>
      <c r="T51" s="92">
        <f>+(A!R51/A!$D$46)/(I!T80/I!$F$75)</f>
        <v>1.127399315680583E-2</v>
      </c>
      <c r="U51" s="92">
        <f>+(A!S51/A!$D$46)/(I!U80/I!$F$75)</f>
        <v>0.12017712959674424</v>
      </c>
      <c r="V51" s="92">
        <f>+(A!T51/A!$D$46)/(I!V80/I!$F$75)</f>
        <v>2.9904271932276335E-3</v>
      </c>
      <c r="W51" s="92">
        <f>+(A!U51/A!$D$46)/(I!W80/I!$F$75)</f>
        <v>1.6422913781590939E-2</v>
      </c>
      <c r="X51" s="92">
        <f>+(A!V51/A!$D$46)/(I!X80/I!$F$75)</f>
        <v>2.3532823917551987E-2</v>
      </c>
      <c r="Y51" s="92">
        <f>+(A!W51/A!$D$46)/(I!Y80/I!$F$75)</f>
        <v>8.6251204150525167E-4</v>
      </c>
      <c r="Z51" s="92">
        <f>+(A!X51/A!$D$46)/(I!Z80/I!$F$75)</f>
        <v>1.5438298319681546E-3</v>
      </c>
      <c r="AA51" s="92">
        <f>+(A!Y51/A!$D$46)/(I!AA80/I!$F$75)</f>
        <v>2.4498833491253661E-3</v>
      </c>
      <c r="AB51" s="92">
        <f>+(A!Z51/A!$D$46)/(I!AB80/I!$F$75)</f>
        <v>1.6816955360435194E-3</v>
      </c>
    </row>
    <row r="52" spans="4:28" x14ac:dyDescent="0.25">
      <c r="D52" s="228" t="s">
        <v>22</v>
      </c>
      <c r="E52" s="229"/>
      <c r="F52" s="92">
        <f>+(A!D52/A!$D$46)/(I!F81/I!$F$75)</f>
        <v>2.5309823070444888</v>
      </c>
      <c r="G52" s="92">
        <f>+(A!E52/A!$D$46)/(I!G81/I!$F$75)</f>
        <v>2.4146482111498839</v>
      </c>
      <c r="H52" s="92">
        <f>+(A!F52/A!$D$46)/(I!H81/I!$F$75)</f>
        <v>2.0896993052547312</v>
      </c>
      <c r="I52" s="92">
        <f>+(A!G52/A!$D$46)/(I!I81/I!$F$75)</f>
        <v>1.8011843865112096</v>
      </c>
      <c r="J52" s="92">
        <f>+(A!H52/A!$D$46)/(I!J81/I!$F$75)</f>
        <v>1.5239173241255868</v>
      </c>
      <c r="K52" s="92">
        <f>+(A!I52/A!$D$46)/(I!K81/I!$F$75)</f>
        <v>1.4041030536629897</v>
      </c>
      <c r="L52" s="92">
        <f>+(A!J52/A!$D$46)/(I!L81/I!$F$75)</f>
        <v>1.1989328911072175</v>
      </c>
      <c r="M52" s="92">
        <f>+(A!K52/A!$D$46)/(I!M81/I!$F$75)</f>
        <v>1.4025789006026586</v>
      </c>
      <c r="N52" s="92">
        <f>+(A!L52/A!$D$46)/(I!N81/I!$F$75)</f>
        <v>1.8029976663437763</v>
      </c>
      <c r="O52" s="92">
        <f>+(A!M52/A!$D$46)/(I!O81/I!$F$75)</f>
        <v>2.0244617917847294</v>
      </c>
      <c r="P52" s="92">
        <f>+(A!N52/A!$D$46)/(I!P81/I!$F$75)</f>
        <v>2.0166953635633496</v>
      </c>
      <c r="Q52" s="92">
        <f>+(A!O52/A!$D$46)/(I!Q81/I!$F$75)</f>
        <v>2.1817623165122253</v>
      </c>
      <c r="R52" s="92">
        <f>+(A!P52/A!$D$46)/(I!R81/I!$F$75)</f>
        <v>2.0934726483322765</v>
      </c>
      <c r="S52" s="92">
        <f>+(A!Q52/A!$D$46)/(I!S81/I!$F$75)</f>
        <v>1.9873250191635632</v>
      </c>
      <c r="T52" s="92">
        <f>+(A!R52/A!$D$46)/(I!T81/I!$F$75)</f>
        <v>1.8275453383026867</v>
      </c>
      <c r="U52" s="92">
        <f>+(A!S52/A!$D$46)/(I!U81/I!$F$75)</f>
        <v>2.2674953074099009</v>
      </c>
      <c r="V52" s="92">
        <f>+(A!T52/A!$D$46)/(I!V81/I!$F$75)</f>
        <v>2.1577182067592329</v>
      </c>
      <c r="W52" s="92">
        <f>+(A!U52/A!$D$46)/(I!W81/I!$F$75)</f>
        <v>2.2321438735602244</v>
      </c>
      <c r="X52" s="92">
        <f>+(A!V52/A!$D$46)/(I!X81/I!$F$75)</f>
        <v>2.1357098940615202</v>
      </c>
      <c r="Y52" s="92">
        <f>+(A!W52/A!$D$46)/(I!Y81/I!$F$75)</f>
        <v>1.9435433160120559</v>
      </c>
      <c r="Z52" s="92">
        <f>+(A!X52/A!$D$46)/(I!Z81/I!$F$75)</f>
        <v>2.2095393180376282</v>
      </c>
      <c r="AA52" s="92">
        <f>+(A!Y52/A!$D$46)/(I!AA81/I!$F$75)</f>
        <v>2.211283334293221</v>
      </c>
      <c r="AB52" s="92">
        <f>+(A!Z52/A!$D$46)/(I!AB81/I!$F$75)</f>
        <v>2.3159227234418416</v>
      </c>
    </row>
    <row r="53" spans="4:28" x14ac:dyDescent="0.25">
      <c r="D53" s="226" t="s">
        <v>23</v>
      </c>
      <c r="E53" s="227"/>
      <c r="F53" s="92">
        <f>+(A!D53/A!$D$46)/(I!F82/I!$F$75)</f>
        <v>0.70014621959229484</v>
      </c>
      <c r="G53" s="92">
        <f>+(A!E53/A!$D$46)/(I!G82/I!$F$75)</f>
        <v>0.80322779169917058</v>
      </c>
      <c r="H53" s="92">
        <f>+(A!F53/A!$D$46)/(I!H82/I!$F$75)</f>
        <v>0.93110076818443288</v>
      </c>
      <c r="I53" s="92">
        <f>+(A!G53/A!$D$46)/(I!I82/I!$F$75)</f>
        <v>0.82068859352795198</v>
      </c>
      <c r="J53" s="92">
        <f>+(A!H53/A!$D$46)/(I!J82/I!$F$75)</f>
        <v>0.70133542460693943</v>
      </c>
      <c r="K53" s="92">
        <f>+(A!I53/A!$D$46)/(I!K82/I!$F$75)</f>
        <v>0.73156465839468143</v>
      </c>
      <c r="L53" s="92">
        <f>+(A!J53/A!$D$46)/(I!L82/I!$F$75)</f>
        <v>0.68448876010221971</v>
      </c>
      <c r="M53" s="92">
        <f>+(A!K53/A!$D$46)/(I!M82/I!$F$75)</f>
        <v>0.7950801542061654</v>
      </c>
      <c r="N53" s="92">
        <f>+(A!L53/A!$D$46)/(I!N82/I!$F$75)</f>
        <v>0.8374865950408551</v>
      </c>
      <c r="O53" s="92">
        <f>+(A!M53/A!$D$46)/(I!O82/I!$F$75)</f>
        <v>0.8365877881115823</v>
      </c>
      <c r="P53" s="92">
        <f>+(A!N53/A!$D$46)/(I!P82/I!$F$75)</f>
        <v>0.89207700676180013</v>
      </c>
      <c r="Q53" s="92">
        <f>+(A!O53/A!$D$46)/(I!Q82/I!$F$75)</f>
        <v>0.87749373018919785</v>
      </c>
      <c r="R53" s="92">
        <f>+(A!P53/A!$D$46)/(I!R82/I!$F$75)</f>
        <v>0.70163787658283439</v>
      </c>
      <c r="S53" s="92">
        <f>+(A!Q53/A!$D$46)/(I!S82/I!$F$75)</f>
        <v>0.66419165096276045</v>
      </c>
      <c r="T53" s="92">
        <f>+(A!R53/A!$D$46)/(I!T82/I!$F$75)</f>
        <v>0.81718018829039674</v>
      </c>
      <c r="U53" s="92">
        <f>+(A!S53/A!$D$46)/(I!U82/I!$F$75)</f>
        <v>1.2838376237949052</v>
      </c>
      <c r="V53" s="92">
        <f>+(A!T53/A!$D$46)/(I!V82/I!$F$75)</f>
        <v>1.2681944454030822</v>
      </c>
      <c r="W53" s="92">
        <f>+(A!U53/A!$D$46)/(I!W82/I!$F$75)</f>
        <v>1.2050720007689113</v>
      </c>
      <c r="X53" s="92">
        <f>+(A!V53/A!$D$46)/(I!X82/I!$F$75)</f>
        <v>1.215222514611513</v>
      </c>
      <c r="Y53" s="92">
        <f>+(A!W53/A!$D$46)/(I!Y82/I!$F$75)</f>
        <v>1.1272139198355755</v>
      </c>
      <c r="Z53" s="92">
        <f>+(A!X53/A!$D$46)/(I!Z82/I!$F$75)</f>
        <v>1.2588078363400623</v>
      </c>
      <c r="AA53" s="92">
        <f>+(A!Y53/A!$D$46)/(I!AA82/I!$F$75)</f>
        <v>1.2701346278875352</v>
      </c>
      <c r="AB53" s="92">
        <f>+(A!Z53/A!$D$46)/(I!AB82/I!$F$75)</f>
        <v>1.4113645922107461</v>
      </c>
    </row>
    <row r="54" spans="4:28" x14ac:dyDescent="0.25">
      <c r="D54" s="228" t="s">
        <v>24</v>
      </c>
      <c r="E54" s="229"/>
      <c r="F54" s="92">
        <f>+(A!D54/A!$D$46)/(I!F83/I!$F$75)</f>
        <v>1.2664803666888718</v>
      </c>
      <c r="G54" s="92">
        <f>+(A!E54/A!$D$46)/(I!G83/I!$F$75)</f>
        <v>0.88160258802699321</v>
      </c>
      <c r="H54" s="92">
        <f>+(A!F54/A!$D$46)/(I!H83/I!$F$75)</f>
        <v>0.81559611840230795</v>
      </c>
      <c r="I54" s="92">
        <f>+(A!G54/A!$D$46)/(I!I83/I!$F$75)</f>
        <v>0.83471733548058669</v>
      </c>
      <c r="J54" s="92">
        <f>+(A!H54/A!$D$46)/(I!J83/I!$F$75)</f>
        <v>0.80264103814868315</v>
      </c>
      <c r="K54" s="92">
        <f>+(A!I54/A!$D$46)/(I!K83/I!$F$75)</f>
        <v>0.52324382482798837</v>
      </c>
      <c r="L54" s="92">
        <f>+(A!J54/A!$D$46)/(I!L83/I!$F$75)</f>
        <v>0.32778147964680654</v>
      </c>
      <c r="M54" s="92">
        <f>+(A!K54/A!$D$46)/(I!M83/I!$F$75)</f>
        <v>0.59664028100041155</v>
      </c>
      <c r="N54" s="92">
        <f>+(A!L54/A!$D$46)/(I!N83/I!$F$75)</f>
        <v>0.80600204000485076</v>
      </c>
      <c r="O54" s="92">
        <f>+(A!M54/A!$D$46)/(I!O83/I!$F$75)</f>
        <v>0.50595934813149557</v>
      </c>
      <c r="P54" s="92">
        <f>+(A!N54/A!$D$46)/(I!P83/I!$F$75)</f>
        <v>0.45912003515917338</v>
      </c>
      <c r="Q54" s="92">
        <f>+(A!O54/A!$D$46)/(I!Q83/I!$F$75)</f>
        <v>0.47877125546602883</v>
      </c>
      <c r="R54" s="92">
        <f>+(A!P54/A!$D$46)/(I!R83/I!$F$75)</f>
        <v>0.63906372309163029</v>
      </c>
      <c r="S54" s="92">
        <f>+(A!Q54/A!$D$46)/(I!S83/I!$F$75)</f>
        <v>0.64525405531514379</v>
      </c>
      <c r="T54" s="92">
        <f>+(A!R54/A!$D$46)/(I!T83/I!$F$75)</f>
        <v>1.1646528481816858</v>
      </c>
      <c r="U54" s="92">
        <f>+(A!S54/A!$D$46)/(I!U83/I!$F$75)</f>
        <v>1.4216846141956572</v>
      </c>
      <c r="V54" s="92">
        <f>+(A!T54/A!$D$46)/(I!V83/I!$F$75)</f>
        <v>2.0755376880640788</v>
      </c>
      <c r="W54" s="92">
        <f>+(A!U54/A!$D$46)/(I!W83/I!$F$75)</f>
        <v>1.7786230305433199</v>
      </c>
      <c r="X54" s="92">
        <f>+(A!V54/A!$D$46)/(I!X83/I!$F$75)</f>
        <v>1.4755867368081423</v>
      </c>
      <c r="Y54" s="92">
        <f>+(A!W54/A!$D$46)/(I!Y83/I!$F$75)</f>
        <v>1.6753112419777696</v>
      </c>
      <c r="Z54" s="92">
        <f>+(A!X54/A!$D$46)/(I!Z83/I!$F$75)</f>
        <v>1.7793060324384018</v>
      </c>
      <c r="AA54" s="92">
        <f>+(A!Y54/A!$D$46)/(I!AA83/I!$F$75)</f>
        <v>1.6122701289142005</v>
      </c>
      <c r="AB54" s="92">
        <f>+(A!Z54/A!$D$46)/(I!AB83/I!$F$75)</f>
        <v>1.7319997537443474</v>
      </c>
    </row>
    <row r="55" spans="4:28" x14ac:dyDescent="0.25">
      <c r="D55" s="226" t="s">
        <v>25</v>
      </c>
      <c r="E55" s="227"/>
      <c r="F55" s="92">
        <f>+(A!D55/A!$D$46)/(I!F84/I!$F$75)</f>
        <v>0.53615077431186686</v>
      </c>
      <c r="G55" s="92">
        <f>+(A!E55/A!$D$46)/(I!G84/I!$F$75)</f>
        <v>0.69067144276994363</v>
      </c>
      <c r="H55" s="92">
        <f>+(A!F55/A!$D$46)/(I!H84/I!$F$75)</f>
        <v>0.6257745365696995</v>
      </c>
      <c r="I55" s="92">
        <f>+(A!G55/A!$D$46)/(I!I84/I!$F$75)</f>
        <v>0.45901452030767653</v>
      </c>
      <c r="J55" s="92">
        <f>+(A!H55/A!$D$46)/(I!J84/I!$F$75)</f>
        <v>0.45413828507252663</v>
      </c>
      <c r="K55" s="92">
        <f>+(A!I55/A!$D$46)/(I!K84/I!$F$75)</f>
        <v>0.42932369181575686</v>
      </c>
      <c r="L55" s="92">
        <f>+(A!J55/A!$D$46)/(I!L84/I!$F$75)</f>
        <v>0.3817954722615059</v>
      </c>
      <c r="M55" s="92">
        <f>+(A!K55/A!$D$46)/(I!M84/I!$F$75)</f>
        <v>0.47808184331290488</v>
      </c>
      <c r="N55" s="92">
        <f>+(A!L55/A!$D$46)/(I!N84/I!$F$75)</f>
        <v>0.48590563338757586</v>
      </c>
      <c r="O55" s="92">
        <f>+(A!M55/A!$D$46)/(I!O84/I!$F$75)</f>
        <v>0.48823571399932447</v>
      </c>
      <c r="P55" s="92">
        <f>+(A!N55/A!$D$46)/(I!P84/I!$F$75)</f>
        <v>0.45572553207914274</v>
      </c>
      <c r="Q55" s="92">
        <f>+(A!O55/A!$D$46)/(I!Q84/I!$F$75)</f>
        <v>0.46787978249813589</v>
      </c>
      <c r="R55" s="92">
        <f>+(A!P55/A!$D$46)/(I!R84/I!$F$75)</f>
        <v>0.35342206057133607</v>
      </c>
      <c r="S55" s="92">
        <f>+(A!Q55/A!$D$46)/(I!S84/I!$F$75)</f>
        <v>0.44637716856819815</v>
      </c>
      <c r="T55" s="92">
        <f>+(A!R55/A!$D$46)/(I!T84/I!$F$75)</f>
        <v>0.79125402996170546</v>
      </c>
      <c r="U55" s="92">
        <f>+(A!S55/A!$D$46)/(I!U84/I!$F$75)</f>
        <v>1.033336686384176</v>
      </c>
      <c r="V55" s="92">
        <f>+(A!T55/A!$D$46)/(I!V84/I!$F$75)</f>
        <v>1.2024516960690816</v>
      </c>
      <c r="W55" s="92">
        <f>+(A!U55/A!$D$46)/(I!W84/I!$F$75)</f>
        <v>1.273105145686207</v>
      </c>
      <c r="X55" s="92">
        <f>+(A!V55/A!$D$46)/(I!X84/I!$F$75)</f>
        <v>1.4326072853345682</v>
      </c>
      <c r="Y55" s="92">
        <f>+(A!W55/A!$D$46)/(I!Y84/I!$F$75)</f>
        <v>1.4968812677490608</v>
      </c>
      <c r="Z55" s="92">
        <f>+(A!X55/A!$D$46)/(I!Z84/I!$F$75)</f>
        <v>1.492524572490437</v>
      </c>
      <c r="AA55" s="92">
        <f>+(A!Y55/A!$D$46)/(I!AA84/I!$F$75)</f>
        <v>1.610632404749786</v>
      </c>
      <c r="AB55" s="92">
        <f>+(A!Z55/A!$D$46)/(I!AB84/I!$F$75)</f>
        <v>1.7249666962139609</v>
      </c>
    </row>
    <row r="56" spans="4:28" ht="15.75" thickBot="1" x14ac:dyDescent="0.3">
      <c r="D56" s="224" t="s">
        <v>26</v>
      </c>
      <c r="E56" s="225"/>
      <c r="F56" s="108">
        <f>+(A!D56/A!$D$46)/(I!F85/I!$F$75)</f>
        <v>7.2526969983338836E-7</v>
      </c>
      <c r="G56" s="108">
        <f>+(A!E56/A!$D$46)/(I!G85/I!$F$75)</f>
        <v>3.3472246450840204E-6</v>
      </c>
      <c r="H56" s="108">
        <f>+(A!F56/A!$D$46)/(I!H85/I!$F$75)</f>
        <v>0</v>
      </c>
      <c r="I56" s="108">
        <f>+(A!G56/A!$D$46)/(I!I85/I!$F$75)</f>
        <v>0</v>
      </c>
      <c r="J56" s="108">
        <f>+(A!H56/A!$D$46)/(I!J85/I!$F$75)</f>
        <v>0</v>
      </c>
      <c r="K56" s="108">
        <f>+(A!I56/A!$D$46)/(I!K85/I!$F$75)</f>
        <v>0</v>
      </c>
      <c r="L56" s="108">
        <f>+(A!J56/A!$D$46)/(I!L85/I!$F$75)</f>
        <v>0</v>
      </c>
      <c r="M56" s="108">
        <f>+(A!K56/A!$D$46)/(I!M85/I!$F$75)</f>
        <v>0</v>
      </c>
      <c r="N56" s="108">
        <f>+(A!L56/A!$D$46)/(I!N85/I!$F$75)</f>
        <v>1.6743910359202901E-3</v>
      </c>
      <c r="O56" s="108">
        <f>+(A!M56/A!$D$46)/(I!O85/I!$F$75)</f>
        <v>3.3664355052127637E-4</v>
      </c>
      <c r="P56" s="108">
        <f>+(A!N56/A!$D$46)/(I!P85/I!$F$75)</f>
        <v>1.1266145763238029E-3</v>
      </c>
      <c r="Q56" s="108">
        <f>+(A!O56/A!$D$46)/(I!Q85/I!$F$75)</f>
        <v>1.9420615243202523E-3</v>
      </c>
      <c r="R56" s="108">
        <f>+(A!P56/A!$D$46)/(I!R85/I!$F$75)</f>
        <v>4.5363692521870978E-3</v>
      </c>
      <c r="S56" s="108">
        <f>+(A!Q56/A!$D$46)/(I!S85/I!$F$75)</f>
        <v>1.9523108551733526E-3</v>
      </c>
      <c r="T56" s="108">
        <f>+(A!R56/A!$D$46)/(I!T85/I!$F$75)</f>
        <v>3.6146163941988304E-3</v>
      </c>
      <c r="U56" s="108">
        <f>+(A!S56/A!$D$46)/(I!U85/I!$F$75)</f>
        <v>6.0273072087117276E-3</v>
      </c>
      <c r="V56" s="108">
        <f>+(A!T56/A!$D$46)/(I!V85/I!$F$75)</f>
        <v>3.0232227493211679E-3</v>
      </c>
      <c r="W56" s="108">
        <f>+(A!U56/A!$D$46)/(I!W85/I!$F$75)</f>
        <v>1.8914146088540927E-3</v>
      </c>
      <c r="X56" s="108">
        <f>+(A!V56/A!$D$46)/(I!X85/I!$F$75)</f>
        <v>2.3696778754729352E-3</v>
      </c>
      <c r="Y56" s="108">
        <f>+(A!W56/A!$D$46)/(I!Y85/I!$F$75)</f>
        <v>3.6647384618645673E-3</v>
      </c>
      <c r="Z56" s="108">
        <f>+(A!X56/A!$D$46)/(I!Z85/I!$F$75)</f>
        <v>7.1788373393571582E-3</v>
      </c>
      <c r="AA56" s="108">
        <f>+(A!Y56/A!$D$46)/(I!AA85/I!$F$75)</f>
        <v>3.6498204708894154E-3</v>
      </c>
      <c r="AB56" s="108">
        <f>+(A!Z56/A!$D$46)/(I!AB85/I!$F$75)</f>
        <v>0</v>
      </c>
    </row>
    <row r="57" spans="4:28" s="1" customFormat="1" x14ac:dyDescent="0.25">
      <c r="D57" s="1" t="s">
        <v>53</v>
      </c>
      <c r="E57" s="133"/>
      <c r="F57" s="109"/>
      <c r="G57" s="109"/>
      <c r="H57" s="109"/>
      <c r="I57" s="109"/>
      <c r="J57" s="109"/>
      <c r="K57" s="109"/>
      <c r="L57" s="109"/>
      <c r="M57" s="109"/>
      <c r="N57" s="109"/>
      <c r="O57" s="109"/>
      <c r="P57" s="109"/>
      <c r="Q57" s="109"/>
      <c r="R57" s="109"/>
      <c r="S57" s="109"/>
      <c r="T57" s="109"/>
      <c r="U57" s="109"/>
      <c r="V57" s="109"/>
      <c r="W57" s="109"/>
      <c r="X57" s="109"/>
      <c r="Y57" s="109"/>
      <c r="Z57" s="109"/>
      <c r="AA57" s="109"/>
    </row>
    <row r="58" spans="4:28" ht="15.75" thickBot="1" x14ac:dyDescent="0.3"/>
    <row r="59" spans="4:28" ht="15.75" thickBot="1" x14ac:dyDescent="0.3">
      <c r="D59" s="7" t="s">
        <v>15</v>
      </c>
      <c r="E59" s="8"/>
      <c r="F59" s="17">
        <v>1995</v>
      </c>
      <c r="G59" s="9">
        <v>1996</v>
      </c>
      <c r="H59" s="17">
        <v>1997</v>
      </c>
      <c r="I59" s="9">
        <v>1998</v>
      </c>
      <c r="J59" s="17">
        <v>1999</v>
      </c>
      <c r="K59" s="9">
        <v>2000</v>
      </c>
      <c r="L59" s="17">
        <v>2001</v>
      </c>
      <c r="M59" s="9">
        <v>2002</v>
      </c>
      <c r="N59" s="17">
        <v>2003</v>
      </c>
      <c r="O59" s="9">
        <v>2004</v>
      </c>
      <c r="P59" s="17">
        <v>2005</v>
      </c>
      <c r="Q59" s="9">
        <v>2006</v>
      </c>
      <c r="R59" s="17">
        <v>2007</v>
      </c>
      <c r="S59" s="9">
        <v>2008</v>
      </c>
      <c r="T59" s="17">
        <v>2009</v>
      </c>
      <c r="U59" s="9">
        <v>2010</v>
      </c>
      <c r="V59" s="17">
        <v>2011</v>
      </c>
      <c r="W59" s="9">
        <v>2012</v>
      </c>
      <c r="X59" s="17">
        <v>2013</v>
      </c>
      <c r="Y59" s="9">
        <v>2014</v>
      </c>
      <c r="Z59" s="17">
        <v>2015</v>
      </c>
      <c r="AA59" s="10">
        <v>2016</v>
      </c>
      <c r="AB59" s="10">
        <v>2017</v>
      </c>
    </row>
    <row r="60" spans="4:28" ht="15.75" thickBot="1" x14ac:dyDescent="0.3">
      <c r="D60" s="230" t="s">
        <v>27</v>
      </c>
      <c r="E60" s="231"/>
      <c r="F60" s="117"/>
      <c r="G60" s="110"/>
      <c r="H60" s="111"/>
      <c r="I60" s="110"/>
      <c r="J60" s="110"/>
      <c r="K60" s="110"/>
      <c r="L60" s="110"/>
      <c r="M60" s="110"/>
      <c r="N60" s="110"/>
      <c r="O60" s="110"/>
      <c r="P60" s="110"/>
      <c r="Q60" s="110"/>
      <c r="R60" s="110"/>
      <c r="S60" s="110"/>
      <c r="T60" s="110"/>
      <c r="U60" s="110"/>
      <c r="V60" s="110"/>
      <c r="W60" s="110"/>
      <c r="X60" s="110"/>
      <c r="Y60" s="110"/>
      <c r="Z60" s="110"/>
      <c r="AA60" s="110"/>
      <c r="AB60" s="110"/>
    </row>
    <row r="61" spans="4:28" x14ac:dyDescent="0.25">
      <c r="D61" s="226" t="s">
        <v>17</v>
      </c>
      <c r="E61" s="227"/>
      <c r="F61" s="112" t="str">
        <f>+IF(F47&gt; 0.33,"VENTAJA","INTRAPRODUCTO")</f>
        <v>INTRAPRODUCTO</v>
      </c>
      <c r="G61" s="107" t="str">
        <f t="shared" ref="G61:AA61" si="0">+IF(G47&gt; 0.33,"VENTAJA","INTRAPRODUCTO")</f>
        <v>INTRAPRODUCTO</v>
      </c>
      <c r="H61" s="113" t="str">
        <f t="shared" si="0"/>
        <v>INTRAPRODUCTO</v>
      </c>
      <c r="I61" s="107" t="str">
        <f t="shared" si="0"/>
        <v>INTRAPRODUCTO</v>
      </c>
      <c r="J61" s="113" t="str">
        <f t="shared" si="0"/>
        <v>INTRAPRODUCTO</v>
      </c>
      <c r="K61" s="107" t="str">
        <f t="shared" si="0"/>
        <v>INTRAPRODUCTO</v>
      </c>
      <c r="L61" s="113" t="str">
        <f t="shared" si="0"/>
        <v>VENTAJA</v>
      </c>
      <c r="M61" s="107" t="str">
        <f t="shared" si="0"/>
        <v>INTRAPRODUCTO</v>
      </c>
      <c r="N61" s="113" t="str">
        <f t="shared" si="0"/>
        <v>INTRAPRODUCTO</v>
      </c>
      <c r="O61" s="107" t="str">
        <f t="shared" si="0"/>
        <v>INTRAPRODUCTO</v>
      </c>
      <c r="P61" s="113" t="str">
        <f t="shared" si="0"/>
        <v>VENTAJA</v>
      </c>
      <c r="Q61" s="107" t="str">
        <f t="shared" si="0"/>
        <v>VENTAJA</v>
      </c>
      <c r="R61" s="113" t="str">
        <f t="shared" si="0"/>
        <v>VENTAJA</v>
      </c>
      <c r="S61" s="107" t="str">
        <f t="shared" si="0"/>
        <v>INTRAPRODUCTO</v>
      </c>
      <c r="T61" s="113" t="str">
        <f t="shared" si="0"/>
        <v>VENTAJA</v>
      </c>
      <c r="U61" s="107" t="str">
        <f t="shared" si="0"/>
        <v>VENTAJA</v>
      </c>
      <c r="V61" s="113" t="str">
        <f t="shared" si="0"/>
        <v>VENTAJA</v>
      </c>
      <c r="W61" s="107" t="str">
        <f t="shared" si="0"/>
        <v>VENTAJA</v>
      </c>
      <c r="X61" s="113" t="str">
        <f t="shared" si="0"/>
        <v>VENTAJA</v>
      </c>
      <c r="Y61" s="107" t="str">
        <f t="shared" si="0"/>
        <v>VENTAJA</v>
      </c>
      <c r="Z61" s="113" t="str">
        <f t="shared" si="0"/>
        <v>VENTAJA</v>
      </c>
      <c r="AA61" s="107" t="str">
        <f t="shared" si="0"/>
        <v>VENTAJA</v>
      </c>
      <c r="AB61" s="107" t="str">
        <f t="shared" ref="AB61" si="1">+IF(AB47&gt; 0.33,"VENTAJA","INTRAPRODUCTO")</f>
        <v>VENTAJA</v>
      </c>
    </row>
    <row r="62" spans="4:28" x14ac:dyDescent="0.25">
      <c r="D62" s="228" t="s">
        <v>18</v>
      </c>
      <c r="E62" s="229"/>
      <c r="F62" s="114" t="str">
        <f t="shared" ref="F62:AA62" si="2">+IF(F48&gt; 0.33,"VENTAJA","INTRAPRODUCTO")</f>
        <v>INTRAPRODUCTO</v>
      </c>
      <c r="G62" s="92" t="str">
        <f t="shared" si="2"/>
        <v>VENTAJA</v>
      </c>
      <c r="H62" s="109" t="str">
        <f t="shared" si="2"/>
        <v>INTRAPRODUCTO</v>
      </c>
      <c r="I62" s="92" t="str">
        <f t="shared" si="2"/>
        <v>INTRAPRODUCTO</v>
      </c>
      <c r="J62" s="109" t="str">
        <f t="shared" si="2"/>
        <v>INTRAPRODUCTO</v>
      </c>
      <c r="K62" s="92" t="str">
        <f t="shared" si="2"/>
        <v>VENTAJA</v>
      </c>
      <c r="L62" s="109" t="str">
        <f t="shared" si="2"/>
        <v>VENTAJA</v>
      </c>
      <c r="M62" s="92" t="str">
        <f t="shared" si="2"/>
        <v>VENTAJA</v>
      </c>
      <c r="N62" s="109" t="str">
        <f t="shared" si="2"/>
        <v>VENTAJA</v>
      </c>
      <c r="O62" s="92" t="str">
        <f t="shared" si="2"/>
        <v>VENTAJA</v>
      </c>
      <c r="P62" s="109" t="str">
        <f t="shared" si="2"/>
        <v>VENTAJA</v>
      </c>
      <c r="Q62" s="92" t="str">
        <f t="shared" si="2"/>
        <v>VENTAJA</v>
      </c>
      <c r="R62" s="109" t="str">
        <f t="shared" si="2"/>
        <v>VENTAJA</v>
      </c>
      <c r="S62" s="92" t="str">
        <f t="shared" si="2"/>
        <v>VENTAJA</v>
      </c>
      <c r="T62" s="109" t="str">
        <f t="shared" si="2"/>
        <v>VENTAJA</v>
      </c>
      <c r="U62" s="92" t="str">
        <f t="shared" si="2"/>
        <v>VENTAJA</v>
      </c>
      <c r="V62" s="109" t="str">
        <f t="shared" si="2"/>
        <v>VENTAJA</v>
      </c>
      <c r="W62" s="92" t="str">
        <f t="shared" si="2"/>
        <v>VENTAJA</v>
      </c>
      <c r="X62" s="109" t="str">
        <f t="shared" si="2"/>
        <v>VENTAJA</v>
      </c>
      <c r="Y62" s="92" t="str">
        <f t="shared" si="2"/>
        <v>VENTAJA</v>
      </c>
      <c r="Z62" s="109" t="str">
        <f t="shared" si="2"/>
        <v>VENTAJA</v>
      </c>
      <c r="AA62" s="92" t="str">
        <f t="shared" si="2"/>
        <v>VENTAJA</v>
      </c>
      <c r="AB62" s="92" t="str">
        <f t="shared" ref="AB62" si="3">+IF(AB48&gt; 0.33,"VENTAJA","INTRAPRODUCTO")</f>
        <v>VENTAJA</v>
      </c>
    </row>
    <row r="63" spans="4:28" x14ac:dyDescent="0.25">
      <c r="D63" s="226" t="s">
        <v>19</v>
      </c>
      <c r="E63" s="227"/>
      <c r="F63" s="114" t="str">
        <f t="shared" ref="F63:AA63" si="4">+IF(F49&gt; 0.33,"VENTAJA","INTRAPRODUCTO")</f>
        <v>VENTAJA</v>
      </c>
      <c r="G63" s="92" t="str">
        <f t="shared" si="4"/>
        <v>INTRAPRODUCTO</v>
      </c>
      <c r="H63" s="109" t="str">
        <f t="shared" si="4"/>
        <v>INTRAPRODUCTO</v>
      </c>
      <c r="I63" s="92" t="str">
        <f t="shared" si="4"/>
        <v>INTRAPRODUCTO</v>
      </c>
      <c r="J63" s="109" t="str">
        <f t="shared" si="4"/>
        <v>INTRAPRODUCTO</v>
      </c>
      <c r="K63" s="92" t="str">
        <f t="shared" si="4"/>
        <v>INTRAPRODUCTO</v>
      </c>
      <c r="L63" s="109" t="str">
        <f t="shared" si="4"/>
        <v>INTRAPRODUCTO</v>
      </c>
      <c r="M63" s="92" t="str">
        <f t="shared" si="4"/>
        <v>INTRAPRODUCTO</v>
      </c>
      <c r="N63" s="109" t="str">
        <f t="shared" si="4"/>
        <v>INTRAPRODUCTO</v>
      </c>
      <c r="O63" s="92" t="str">
        <f t="shared" si="4"/>
        <v>INTRAPRODUCTO</v>
      </c>
      <c r="P63" s="109" t="str">
        <f t="shared" si="4"/>
        <v>INTRAPRODUCTO</v>
      </c>
      <c r="Q63" s="92" t="str">
        <f t="shared" si="4"/>
        <v>INTRAPRODUCTO</v>
      </c>
      <c r="R63" s="109" t="str">
        <f t="shared" si="4"/>
        <v>INTRAPRODUCTO</v>
      </c>
      <c r="S63" s="92" t="str">
        <f t="shared" si="4"/>
        <v>INTRAPRODUCTO</v>
      </c>
      <c r="T63" s="109" t="str">
        <f t="shared" si="4"/>
        <v>INTRAPRODUCTO</v>
      </c>
      <c r="U63" s="92" t="str">
        <f t="shared" si="4"/>
        <v>INTRAPRODUCTO</v>
      </c>
      <c r="V63" s="109" t="str">
        <f t="shared" si="4"/>
        <v>INTRAPRODUCTO</v>
      </c>
      <c r="W63" s="92" t="str">
        <f t="shared" si="4"/>
        <v>INTRAPRODUCTO</v>
      </c>
      <c r="X63" s="109" t="str">
        <f t="shared" si="4"/>
        <v>INTRAPRODUCTO</v>
      </c>
      <c r="Y63" s="92" t="str">
        <f t="shared" si="4"/>
        <v>INTRAPRODUCTO</v>
      </c>
      <c r="Z63" s="109" t="str">
        <f t="shared" si="4"/>
        <v>INTRAPRODUCTO</v>
      </c>
      <c r="AA63" s="92" t="str">
        <f t="shared" si="4"/>
        <v>INTRAPRODUCTO</v>
      </c>
      <c r="AB63" s="92" t="str">
        <f t="shared" ref="AB63" si="5">+IF(AB49&gt; 0.33,"VENTAJA","INTRAPRODUCTO")</f>
        <v>INTRAPRODUCTO</v>
      </c>
    </row>
    <row r="64" spans="4:28" x14ac:dyDescent="0.25">
      <c r="D64" s="228" t="s">
        <v>20</v>
      </c>
      <c r="E64" s="229"/>
      <c r="F64" s="114" t="str">
        <f t="shared" ref="F64:AA64" si="6">+IF(F50&gt; 0.33,"VENTAJA","INTRAPRODUCTO")</f>
        <v>VENTAJA</v>
      </c>
      <c r="G64" s="92" t="str">
        <f t="shared" si="6"/>
        <v>VENTAJA</v>
      </c>
      <c r="H64" s="109" t="str">
        <f t="shared" si="6"/>
        <v>VENTAJA</v>
      </c>
      <c r="I64" s="92" t="str">
        <f t="shared" si="6"/>
        <v>VENTAJA</v>
      </c>
      <c r="J64" s="109" t="str">
        <f t="shared" si="6"/>
        <v>VENTAJA</v>
      </c>
      <c r="K64" s="92" t="str">
        <f t="shared" si="6"/>
        <v>VENTAJA</v>
      </c>
      <c r="L64" s="109" t="str">
        <f t="shared" si="6"/>
        <v>INTRAPRODUCTO</v>
      </c>
      <c r="M64" s="92" t="str">
        <f t="shared" si="6"/>
        <v>INTRAPRODUCTO</v>
      </c>
      <c r="N64" s="109" t="str">
        <f t="shared" si="6"/>
        <v>VENTAJA</v>
      </c>
      <c r="O64" s="92" t="str">
        <f t="shared" si="6"/>
        <v>VENTAJA</v>
      </c>
      <c r="P64" s="109" t="str">
        <f t="shared" si="6"/>
        <v>VENTAJA</v>
      </c>
      <c r="Q64" s="92" t="str">
        <f t="shared" si="6"/>
        <v>INTRAPRODUCTO</v>
      </c>
      <c r="R64" s="109" t="str">
        <f t="shared" si="6"/>
        <v>INTRAPRODUCTO</v>
      </c>
      <c r="S64" s="92" t="str">
        <f t="shared" si="6"/>
        <v>INTRAPRODUCTO</v>
      </c>
      <c r="T64" s="109" t="str">
        <f t="shared" si="6"/>
        <v>INTRAPRODUCTO</v>
      </c>
      <c r="U64" s="92" t="str">
        <f t="shared" si="6"/>
        <v>INTRAPRODUCTO</v>
      </c>
      <c r="V64" s="109" t="str">
        <f t="shared" si="6"/>
        <v>INTRAPRODUCTO</v>
      </c>
      <c r="W64" s="92" t="str">
        <f t="shared" si="6"/>
        <v>INTRAPRODUCTO</v>
      </c>
      <c r="X64" s="109" t="str">
        <f t="shared" si="6"/>
        <v>INTRAPRODUCTO</v>
      </c>
      <c r="Y64" s="92" t="str">
        <f t="shared" si="6"/>
        <v>INTRAPRODUCTO</v>
      </c>
      <c r="Z64" s="109" t="str">
        <f t="shared" si="6"/>
        <v>INTRAPRODUCTO</v>
      </c>
      <c r="AA64" s="92" t="str">
        <f t="shared" si="6"/>
        <v>INTRAPRODUCTO</v>
      </c>
      <c r="AB64" s="92" t="str">
        <f t="shared" ref="AB64" si="7">+IF(AB50&gt; 0.33,"VENTAJA","INTRAPRODUCTO")</f>
        <v>INTRAPRODUCTO</v>
      </c>
    </row>
    <row r="65" spans="4:28" x14ac:dyDescent="0.25">
      <c r="D65" s="226" t="s">
        <v>21</v>
      </c>
      <c r="E65" s="227"/>
      <c r="F65" s="114" t="str">
        <f t="shared" ref="F65:AA65" si="8">+IF(F51&gt; 0.33,"VENTAJA","INTRAPRODUCTO")</f>
        <v>INTRAPRODUCTO</v>
      </c>
      <c r="G65" s="92" t="str">
        <f t="shared" si="8"/>
        <v>INTRAPRODUCTO</v>
      </c>
      <c r="H65" s="109" t="str">
        <f t="shared" si="8"/>
        <v>VENTAJA</v>
      </c>
      <c r="I65" s="92" t="str">
        <f t="shared" si="8"/>
        <v>VENTAJA</v>
      </c>
      <c r="J65" s="109" t="str">
        <f t="shared" si="8"/>
        <v>INTRAPRODUCTO</v>
      </c>
      <c r="K65" s="92" t="str">
        <f t="shared" si="8"/>
        <v>INTRAPRODUCTO</v>
      </c>
      <c r="L65" s="109" t="str">
        <f t="shared" si="8"/>
        <v>INTRAPRODUCTO</v>
      </c>
      <c r="M65" s="92" t="str">
        <f t="shared" si="8"/>
        <v>VENTAJA</v>
      </c>
      <c r="N65" s="109" t="str">
        <f t="shared" si="8"/>
        <v>VENTAJA</v>
      </c>
      <c r="O65" s="92" t="str">
        <f t="shared" si="8"/>
        <v>VENTAJA</v>
      </c>
      <c r="P65" s="109" t="str">
        <f t="shared" si="8"/>
        <v>VENTAJA</v>
      </c>
      <c r="Q65" s="92" t="str">
        <f t="shared" si="8"/>
        <v>VENTAJA</v>
      </c>
      <c r="R65" s="109" t="str">
        <f t="shared" si="8"/>
        <v>INTRAPRODUCTO</v>
      </c>
      <c r="S65" s="92" t="str">
        <f t="shared" si="8"/>
        <v>INTRAPRODUCTO</v>
      </c>
      <c r="T65" s="109" t="str">
        <f t="shared" si="8"/>
        <v>INTRAPRODUCTO</v>
      </c>
      <c r="U65" s="92" t="str">
        <f t="shared" si="8"/>
        <v>INTRAPRODUCTO</v>
      </c>
      <c r="V65" s="109" t="str">
        <f t="shared" si="8"/>
        <v>INTRAPRODUCTO</v>
      </c>
      <c r="W65" s="92" t="str">
        <f t="shared" si="8"/>
        <v>INTRAPRODUCTO</v>
      </c>
      <c r="X65" s="109" t="str">
        <f t="shared" si="8"/>
        <v>INTRAPRODUCTO</v>
      </c>
      <c r="Y65" s="92" t="str">
        <f t="shared" si="8"/>
        <v>INTRAPRODUCTO</v>
      </c>
      <c r="Z65" s="109" t="str">
        <f t="shared" si="8"/>
        <v>INTRAPRODUCTO</v>
      </c>
      <c r="AA65" s="92" t="str">
        <f t="shared" si="8"/>
        <v>INTRAPRODUCTO</v>
      </c>
      <c r="AB65" s="92" t="str">
        <f t="shared" ref="AB65" si="9">+IF(AB51&gt; 0.33,"VENTAJA","INTRAPRODUCTO")</f>
        <v>INTRAPRODUCTO</v>
      </c>
    </row>
    <row r="66" spans="4:28" x14ac:dyDescent="0.25">
      <c r="D66" s="228" t="s">
        <v>22</v>
      </c>
      <c r="E66" s="229"/>
      <c r="F66" s="114" t="str">
        <f t="shared" ref="F66:AA66" si="10">+IF(F52&gt; 0.33,"VENTAJA","INTRAPRODUCTO")</f>
        <v>VENTAJA</v>
      </c>
      <c r="G66" s="92" t="str">
        <f t="shared" si="10"/>
        <v>VENTAJA</v>
      </c>
      <c r="H66" s="109" t="str">
        <f t="shared" si="10"/>
        <v>VENTAJA</v>
      </c>
      <c r="I66" s="92" t="str">
        <f t="shared" si="10"/>
        <v>VENTAJA</v>
      </c>
      <c r="J66" s="109" t="str">
        <f t="shared" si="10"/>
        <v>VENTAJA</v>
      </c>
      <c r="K66" s="92" t="str">
        <f t="shared" si="10"/>
        <v>VENTAJA</v>
      </c>
      <c r="L66" s="109" t="str">
        <f t="shared" si="10"/>
        <v>VENTAJA</v>
      </c>
      <c r="M66" s="92" t="str">
        <f t="shared" si="10"/>
        <v>VENTAJA</v>
      </c>
      <c r="N66" s="109" t="str">
        <f t="shared" si="10"/>
        <v>VENTAJA</v>
      </c>
      <c r="O66" s="92" t="str">
        <f t="shared" si="10"/>
        <v>VENTAJA</v>
      </c>
      <c r="P66" s="109" t="str">
        <f t="shared" si="10"/>
        <v>VENTAJA</v>
      </c>
      <c r="Q66" s="92" t="str">
        <f t="shared" si="10"/>
        <v>VENTAJA</v>
      </c>
      <c r="R66" s="109" t="str">
        <f t="shared" si="10"/>
        <v>VENTAJA</v>
      </c>
      <c r="S66" s="92" t="str">
        <f t="shared" si="10"/>
        <v>VENTAJA</v>
      </c>
      <c r="T66" s="109" t="str">
        <f t="shared" si="10"/>
        <v>VENTAJA</v>
      </c>
      <c r="U66" s="92" t="str">
        <f t="shared" si="10"/>
        <v>VENTAJA</v>
      </c>
      <c r="V66" s="109" t="str">
        <f t="shared" si="10"/>
        <v>VENTAJA</v>
      </c>
      <c r="W66" s="92" t="str">
        <f t="shared" si="10"/>
        <v>VENTAJA</v>
      </c>
      <c r="X66" s="109" t="str">
        <f t="shared" si="10"/>
        <v>VENTAJA</v>
      </c>
      <c r="Y66" s="92" t="str">
        <f t="shared" si="10"/>
        <v>VENTAJA</v>
      </c>
      <c r="Z66" s="109" t="str">
        <f t="shared" si="10"/>
        <v>VENTAJA</v>
      </c>
      <c r="AA66" s="92" t="str">
        <f t="shared" si="10"/>
        <v>VENTAJA</v>
      </c>
      <c r="AB66" s="92" t="str">
        <f t="shared" ref="AB66" si="11">+IF(AB52&gt; 0.33,"VENTAJA","INTRAPRODUCTO")</f>
        <v>VENTAJA</v>
      </c>
    </row>
    <row r="67" spans="4:28" x14ac:dyDescent="0.25">
      <c r="D67" s="226" t="s">
        <v>23</v>
      </c>
      <c r="E67" s="227"/>
      <c r="F67" s="114" t="str">
        <f t="shared" ref="F67:AA67" si="12">+IF(F53&gt; 0.33,"VENTAJA","INTRAPRODUCTO")</f>
        <v>VENTAJA</v>
      </c>
      <c r="G67" s="92" t="str">
        <f t="shared" si="12"/>
        <v>VENTAJA</v>
      </c>
      <c r="H67" s="109" t="str">
        <f t="shared" si="12"/>
        <v>VENTAJA</v>
      </c>
      <c r="I67" s="92" t="str">
        <f t="shared" si="12"/>
        <v>VENTAJA</v>
      </c>
      <c r="J67" s="109" t="str">
        <f t="shared" si="12"/>
        <v>VENTAJA</v>
      </c>
      <c r="K67" s="92" t="str">
        <f t="shared" si="12"/>
        <v>VENTAJA</v>
      </c>
      <c r="L67" s="109" t="str">
        <f t="shared" si="12"/>
        <v>VENTAJA</v>
      </c>
      <c r="M67" s="92" t="str">
        <f t="shared" si="12"/>
        <v>VENTAJA</v>
      </c>
      <c r="N67" s="109" t="str">
        <f t="shared" si="12"/>
        <v>VENTAJA</v>
      </c>
      <c r="O67" s="92" t="str">
        <f t="shared" si="12"/>
        <v>VENTAJA</v>
      </c>
      <c r="P67" s="109" t="str">
        <f t="shared" si="12"/>
        <v>VENTAJA</v>
      </c>
      <c r="Q67" s="92" t="str">
        <f t="shared" si="12"/>
        <v>VENTAJA</v>
      </c>
      <c r="R67" s="109" t="str">
        <f t="shared" si="12"/>
        <v>VENTAJA</v>
      </c>
      <c r="S67" s="92" t="str">
        <f t="shared" si="12"/>
        <v>VENTAJA</v>
      </c>
      <c r="T67" s="109" t="str">
        <f t="shared" si="12"/>
        <v>VENTAJA</v>
      </c>
      <c r="U67" s="92" t="str">
        <f t="shared" si="12"/>
        <v>VENTAJA</v>
      </c>
      <c r="V67" s="109" t="str">
        <f t="shared" si="12"/>
        <v>VENTAJA</v>
      </c>
      <c r="W67" s="92" t="str">
        <f t="shared" si="12"/>
        <v>VENTAJA</v>
      </c>
      <c r="X67" s="109" t="str">
        <f t="shared" si="12"/>
        <v>VENTAJA</v>
      </c>
      <c r="Y67" s="92" t="str">
        <f t="shared" si="12"/>
        <v>VENTAJA</v>
      </c>
      <c r="Z67" s="109" t="str">
        <f t="shared" si="12"/>
        <v>VENTAJA</v>
      </c>
      <c r="AA67" s="92" t="str">
        <f t="shared" si="12"/>
        <v>VENTAJA</v>
      </c>
      <c r="AB67" s="92" t="str">
        <f t="shared" ref="AB67" si="13">+IF(AB53&gt; 0.33,"VENTAJA","INTRAPRODUCTO")</f>
        <v>VENTAJA</v>
      </c>
    </row>
    <row r="68" spans="4:28" x14ac:dyDescent="0.25">
      <c r="D68" s="228" t="s">
        <v>24</v>
      </c>
      <c r="E68" s="229"/>
      <c r="F68" s="114" t="str">
        <f t="shared" ref="F68:AA68" si="14">+IF(F54&gt; 0.33,"VENTAJA","INTRAPRODUCTO")</f>
        <v>VENTAJA</v>
      </c>
      <c r="G68" s="92" t="str">
        <f t="shared" si="14"/>
        <v>VENTAJA</v>
      </c>
      <c r="H68" s="109" t="str">
        <f t="shared" si="14"/>
        <v>VENTAJA</v>
      </c>
      <c r="I68" s="92" t="str">
        <f t="shared" si="14"/>
        <v>VENTAJA</v>
      </c>
      <c r="J68" s="109" t="str">
        <f t="shared" si="14"/>
        <v>VENTAJA</v>
      </c>
      <c r="K68" s="92" t="str">
        <f t="shared" si="14"/>
        <v>VENTAJA</v>
      </c>
      <c r="L68" s="109" t="str">
        <f t="shared" si="14"/>
        <v>INTRAPRODUCTO</v>
      </c>
      <c r="M68" s="92" t="str">
        <f t="shared" si="14"/>
        <v>VENTAJA</v>
      </c>
      <c r="N68" s="109" t="str">
        <f t="shared" si="14"/>
        <v>VENTAJA</v>
      </c>
      <c r="O68" s="92" t="str">
        <f t="shared" si="14"/>
        <v>VENTAJA</v>
      </c>
      <c r="P68" s="109" t="str">
        <f t="shared" si="14"/>
        <v>VENTAJA</v>
      </c>
      <c r="Q68" s="92" t="str">
        <f t="shared" si="14"/>
        <v>VENTAJA</v>
      </c>
      <c r="R68" s="109" t="str">
        <f t="shared" si="14"/>
        <v>VENTAJA</v>
      </c>
      <c r="S68" s="92" t="str">
        <f t="shared" si="14"/>
        <v>VENTAJA</v>
      </c>
      <c r="T68" s="109" t="str">
        <f t="shared" si="14"/>
        <v>VENTAJA</v>
      </c>
      <c r="U68" s="92" t="str">
        <f t="shared" si="14"/>
        <v>VENTAJA</v>
      </c>
      <c r="V68" s="109" t="str">
        <f t="shared" si="14"/>
        <v>VENTAJA</v>
      </c>
      <c r="W68" s="92" t="str">
        <f t="shared" si="14"/>
        <v>VENTAJA</v>
      </c>
      <c r="X68" s="109" t="str">
        <f t="shared" si="14"/>
        <v>VENTAJA</v>
      </c>
      <c r="Y68" s="92" t="str">
        <f t="shared" si="14"/>
        <v>VENTAJA</v>
      </c>
      <c r="Z68" s="109" t="str">
        <f t="shared" si="14"/>
        <v>VENTAJA</v>
      </c>
      <c r="AA68" s="92" t="str">
        <f t="shared" si="14"/>
        <v>VENTAJA</v>
      </c>
      <c r="AB68" s="92" t="str">
        <f t="shared" ref="AB68" si="15">+IF(AB54&gt; 0.33,"VENTAJA","INTRAPRODUCTO")</f>
        <v>VENTAJA</v>
      </c>
    </row>
    <row r="69" spans="4:28" x14ac:dyDescent="0.25">
      <c r="D69" s="226" t="s">
        <v>25</v>
      </c>
      <c r="E69" s="227"/>
      <c r="F69" s="114" t="str">
        <f t="shared" ref="F69:AA69" si="16">+IF(F55&gt; 0.33,"VENTAJA","INTRAPRODUCTO")</f>
        <v>VENTAJA</v>
      </c>
      <c r="G69" s="92" t="str">
        <f t="shared" si="16"/>
        <v>VENTAJA</v>
      </c>
      <c r="H69" s="109" t="str">
        <f t="shared" si="16"/>
        <v>VENTAJA</v>
      </c>
      <c r="I69" s="92" t="str">
        <f t="shared" si="16"/>
        <v>VENTAJA</v>
      </c>
      <c r="J69" s="109" t="str">
        <f t="shared" si="16"/>
        <v>VENTAJA</v>
      </c>
      <c r="K69" s="92" t="str">
        <f t="shared" si="16"/>
        <v>VENTAJA</v>
      </c>
      <c r="L69" s="109" t="str">
        <f t="shared" si="16"/>
        <v>VENTAJA</v>
      </c>
      <c r="M69" s="92" t="str">
        <f t="shared" si="16"/>
        <v>VENTAJA</v>
      </c>
      <c r="N69" s="109" t="str">
        <f t="shared" si="16"/>
        <v>VENTAJA</v>
      </c>
      <c r="O69" s="92" t="str">
        <f t="shared" si="16"/>
        <v>VENTAJA</v>
      </c>
      <c r="P69" s="109" t="str">
        <f t="shared" si="16"/>
        <v>VENTAJA</v>
      </c>
      <c r="Q69" s="92" t="str">
        <f t="shared" si="16"/>
        <v>VENTAJA</v>
      </c>
      <c r="R69" s="109" t="str">
        <f t="shared" si="16"/>
        <v>VENTAJA</v>
      </c>
      <c r="S69" s="92" t="str">
        <f t="shared" si="16"/>
        <v>VENTAJA</v>
      </c>
      <c r="T69" s="109" t="str">
        <f t="shared" si="16"/>
        <v>VENTAJA</v>
      </c>
      <c r="U69" s="92" t="str">
        <f t="shared" si="16"/>
        <v>VENTAJA</v>
      </c>
      <c r="V69" s="109" t="str">
        <f t="shared" si="16"/>
        <v>VENTAJA</v>
      </c>
      <c r="W69" s="92" t="str">
        <f t="shared" si="16"/>
        <v>VENTAJA</v>
      </c>
      <c r="X69" s="109" t="str">
        <f t="shared" si="16"/>
        <v>VENTAJA</v>
      </c>
      <c r="Y69" s="92" t="str">
        <f t="shared" si="16"/>
        <v>VENTAJA</v>
      </c>
      <c r="Z69" s="109" t="str">
        <f t="shared" si="16"/>
        <v>VENTAJA</v>
      </c>
      <c r="AA69" s="92" t="str">
        <f t="shared" si="16"/>
        <v>VENTAJA</v>
      </c>
      <c r="AB69" s="92" t="str">
        <f t="shared" ref="AB69" si="17">+IF(AB55&gt; 0.33,"VENTAJA","INTRAPRODUCTO")</f>
        <v>VENTAJA</v>
      </c>
    </row>
    <row r="70" spans="4:28" ht="15.75" thickBot="1" x14ac:dyDescent="0.3">
      <c r="D70" s="224" t="s">
        <v>26</v>
      </c>
      <c r="E70" s="225"/>
      <c r="F70" s="115" t="str">
        <f t="shared" ref="F70:AA70" si="18">+IF(F56&gt; 0.33,"VENTAJA","INTRAPRODUCTO")</f>
        <v>INTRAPRODUCTO</v>
      </c>
      <c r="G70" s="108" t="str">
        <f t="shared" si="18"/>
        <v>INTRAPRODUCTO</v>
      </c>
      <c r="H70" s="116" t="str">
        <f t="shared" si="18"/>
        <v>INTRAPRODUCTO</v>
      </c>
      <c r="I70" s="108" t="str">
        <f t="shared" si="18"/>
        <v>INTRAPRODUCTO</v>
      </c>
      <c r="J70" s="116" t="str">
        <f t="shared" si="18"/>
        <v>INTRAPRODUCTO</v>
      </c>
      <c r="K70" s="108" t="str">
        <f t="shared" si="18"/>
        <v>INTRAPRODUCTO</v>
      </c>
      <c r="L70" s="116" t="str">
        <f t="shared" si="18"/>
        <v>INTRAPRODUCTO</v>
      </c>
      <c r="M70" s="108" t="str">
        <f t="shared" si="18"/>
        <v>INTRAPRODUCTO</v>
      </c>
      <c r="N70" s="116" t="str">
        <f t="shared" si="18"/>
        <v>INTRAPRODUCTO</v>
      </c>
      <c r="O70" s="108" t="str">
        <f t="shared" si="18"/>
        <v>INTRAPRODUCTO</v>
      </c>
      <c r="P70" s="116" t="str">
        <f t="shared" si="18"/>
        <v>INTRAPRODUCTO</v>
      </c>
      <c r="Q70" s="108" t="str">
        <f t="shared" si="18"/>
        <v>INTRAPRODUCTO</v>
      </c>
      <c r="R70" s="116" t="str">
        <f t="shared" si="18"/>
        <v>INTRAPRODUCTO</v>
      </c>
      <c r="S70" s="108" t="str">
        <f t="shared" si="18"/>
        <v>INTRAPRODUCTO</v>
      </c>
      <c r="T70" s="116" t="str">
        <f t="shared" si="18"/>
        <v>INTRAPRODUCTO</v>
      </c>
      <c r="U70" s="108" t="str">
        <f t="shared" si="18"/>
        <v>INTRAPRODUCTO</v>
      </c>
      <c r="V70" s="116" t="str">
        <f t="shared" si="18"/>
        <v>INTRAPRODUCTO</v>
      </c>
      <c r="W70" s="108" t="str">
        <f t="shared" si="18"/>
        <v>INTRAPRODUCTO</v>
      </c>
      <c r="X70" s="116" t="str">
        <f t="shared" si="18"/>
        <v>INTRAPRODUCTO</v>
      </c>
      <c r="Y70" s="108" t="str">
        <f t="shared" si="18"/>
        <v>INTRAPRODUCTO</v>
      </c>
      <c r="Z70" s="116" t="str">
        <f t="shared" si="18"/>
        <v>INTRAPRODUCTO</v>
      </c>
      <c r="AA70" s="108" t="str">
        <f t="shared" si="18"/>
        <v>INTRAPRODUCTO</v>
      </c>
      <c r="AB70" s="108" t="str">
        <f t="shared" ref="AB70" si="19">+IF(AB56&gt; 0.33,"VENTAJA","INTRAPRODUCTO")</f>
        <v>INTRAPRODUCTO</v>
      </c>
    </row>
    <row r="71" spans="4:28" s="1" customFormat="1" x14ac:dyDescent="0.25">
      <c r="D71" s="1" t="s">
        <v>53</v>
      </c>
      <c r="E71" s="133"/>
      <c r="F71" s="109"/>
      <c r="G71" s="109"/>
      <c r="H71" s="109"/>
      <c r="I71" s="109"/>
      <c r="J71" s="109"/>
      <c r="K71" s="109"/>
      <c r="L71" s="109"/>
      <c r="M71" s="109"/>
      <c r="N71" s="109"/>
      <c r="O71" s="109"/>
      <c r="P71" s="109"/>
      <c r="Q71" s="109"/>
      <c r="R71" s="109"/>
      <c r="S71" s="109"/>
      <c r="T71" s="109"/>
      <c r="U71" s="109"/>
      <c r="V71" s="109"/>
      <c r="W71" s="109"/>
      <c r="X71" s="109"/>
      <c r="Y71" s="109"/>
      <c r="Z71" s="109"/>
      <c r="AA71" s="109"/>
    </row>
    <row r="73" spans="4:28" ht="15.75" thickBot="1" x14ac:dyDescent="0.3">
      <c r="D73" s="1" t="s">
        <v>57</v>
      </c>
      <c r="E73" s="3"/>
    </row>
    <row r="74" spans="4:28" ht="15.75" thickBot="1" x14ac:dyDescent="0.3">
      <c r="D74" s="105" t="s">
        <v>15</v>
      </c>
      <c r="E74" s="106"/>
      <c r="F74" s="17">
        <v>1995</v>
      </c>
      <c r="G74" s="9">
        <v>1996</v>
      </c>
      <c r="H74" s="17">
        <v>1997</v>
      </c>
      <c r="I74" s="9">
        <v>1998</v>
      </c>
      <c r="J74" s="17">
        <v>1999</v>
      </c>
      <c r="K74" s="9">
        <v>2000</v>
      </c>
      <c r="L74" s="17">
        <v>2001</v>
      </c>
      <c r="M74" s="9">
        <v>2002</v>
      </c>
      <c r="N74" s="17">
        <v>2003</v>
      </c>
      <c r="O74" s="9">
        <v>2004</v>
      </c>
      <c r="P74" s="17">
        <v>2005</v>
      </c>
      <c r="Q74" s="9">
        <v>2006</v>
      </c>
      <c r="R74" s="17">
        <v>2007</v>
      </c>
      <c r="S74" s="9">
        <v>2008</v>
      </c>
      <c r="T74" s="17">
        <v>2009</v>
      </c>
      <c r="U74" s="9">
        <v>2010</v>
      </c>
      <c r="V74" s="17">
        <v>2011</v>
      </c>
      <c r="W74" s="9">
        <v>2012</v>
      </c>
      <c r="X74" s="17">
        <v>2013</v>
      </c>
      <c r="Y74" s="9">
        <v>2014</v>
      </c>
      <c r="Z74" s="17">
        <v>2015</v>
      </c>
      <c r="AA74" s="10">
        <v>2016</v>
      </c>
      <c r="AB74" s="10">
        <v>2017</v>
      </c>
    </row>
    <row r="75" spans="4:28" ht="15.75" thickBot="1" x14ac:dyDescent="0.3">
      <c r="D75" s="230" t="s">
        <v>16</v>
      </c>
      <c r="E75" s="231"/>
      <c r="F75" s="93">
        <v>10201048.063999999</v>
      </c>
      <c r="G75" s="94">
        <v>10647555.072000001</v>
      </c>
      <c r="H75" s="93">
        <v>11549019.136</v>
      </c>
      <c r="I75" s="94">
        <v>10821222.4</v>
      </c>
      <c r="J75" s="93">
        <v>11617030.143999999</v>
      </c>
      <c r="K75" s="94">
        <v>13158400.846999999</v>
      </c>
      <c r="L75" s="93">
        <v>12301486.486</v>
      </c>
      <c r="M75" s="94">
        <v>11897488.380999999</v>
      </c>
      <c r="N75" s="93">
        <v>13092218.069</v>
      </c>
      <c r="O75" s="94">
        <v>16729677.706</v>
      </c>
      <c r="P75" s="93">
        <v>21190438.734999999</v>
      </c>
      <c r="Q75" s="94">
        <v>24390975.103</v>
      </c>
      <c r="R75" s="93">
        <v>29991332</v>
      </c>
      <c r="S75" s="94">
        <v>37625882.064999998</v>
      </c>
      <c r="T75" s="93">
        <v>32852985.837000001</v>
      </c>
      <c r="U75" s="94">
        <v>39819528.641999997</v>
      </c>
      <c r="V75" s="93">
        <v>56953516.086000003</v>
      </c>
      <c r="W75" s="94">
        <v>60273618.167999998</v>
      </c>
      <c r="X75" s="93">
        <v>58821869.987000003</v>
      </c>
      <c r="Y75" s="94">
        <v>54794812.015000001</v>
      </c>
      <c r="Z75" s="93">
        <v>35690766.593000002</v>
      </c>
      <c r="AA75" s="95">
        <v>31044991.243000001</v>
      </c>
      <c r="AB75" s="95">
        <v>31044991.243000001</v>
      </c>
    </row>
    <row r="76" spans="4:28" x14ac:dyDescent="0.25">
      <c r="D76" s="226" t="s">
        <v>17</v>
      </c>
      <c r="E76" s="227"/>
      <c r="F76" s="96">
        <v>3098921.09</v>
      </c>
      <c r="G76" s="97">
        <v>2785849.662</v>
      </c>
      <c r="H76" s="96">
        <v>3607707.88</v>
      </c>
      <c r="I76" s="97">
        <v>3335956.557</v>
      </c>
      <c r="J76" s="96">
        <v>2695929.8470000001</v>
      </c>
      <c r="K76" s="97">
        <v>2405215.0010000002</v>
      </c>
      <c r="L76" s="96">
        <v>2138679.7719999999</v>
      </c>
      <c r="M76" s="97">
        <v>2078652.2009999999</v>
      </c>
      <c r="N76" s="96">
        <v>2115649.7719999999</v>
      </c>
      <c r="O76" s="97">
        <v>2562060.0449999999</v>
      </c>
      <c r="P76" s="96">
        <v>3414451.378</v>
      </c>
      <c r="Q76" s="97">
        <v>3636147.1490000002</v>
      </c>
      <c r="R76" s="96">
        <v>4207719.53</v>
      </c>
      <c r="S76" s="97">
        <v>4920759.6100000003</v>
      </c>
      <c r="T76" s="96">
        <v>4598395.335</v>
      </c>
      <c r="U76" s="97">
        <v>4252563.568</v>
      </c>
      <c r="V76" s="96">
        <v>5361940.517</v>
      </c>
      <c r="W76" s="97">
        <v>4891277.0719999997</v>
      </c>
      <c r="X76" s="96">
        <v>4827988.8420000002</v>
      </c>
      <c r="Y76" s="97">
        <v>5397566.3509999998</v>
      </c>
      <c r="Z76" s="96">
        <v>5065806.5839999998</v>
      </c>
      <c r="AA76" s="98">
        <v>5017400.301</v>
      </c>
      <c r="AB76" s="98">
        <v>5017400.301</v>
      </c>
    </row>
    <row r="77" spans="4:28" x14ac:dyDescent="0.25">
      <c r="D77" s="228" t="s">
        <v>18</v>
      </c>
      <c r="E77" s="229"/>
      <c r="F77" s="99">
        <v>30803.01</v>
      </c>
      <c r="G77" s="100">
        <v>35173.404000000002</v>
      </c>
      <c r="H77" s="99">
        <v>39259.262000000002</v>
      </c>
      <c r="I77" s="100">
        <v>35104.345999999998</v>
      </c>
      <c r="J77" s="99">
        <v>39624.252</v>
      </c>
      <c r="K77" s="100">
        <v>46419.232000000004</v>
      </c>
      <c r="L77" s="99">
        <v>53188.722000000002</v>
      </c>
      <c r="M77" s="100">
        <v>74104.146999999997</v>
      </c>
      <c r="N77" s="99">
        <v>91780.876000000004</v>
      </c>
      <c r="O77" s="100">
        <v>123835.197</v>
      </c>
      <c r="P77" s="99">
        <v>96874.676000000007</v>
      </c>
      <c r="Q77" s="100">
        <v>94055.032999999996</v>
      </c>
      <c r="R77" s="99">
        <v>105375.874</v>
      </c>
      <c r="S77" s="100">
        <v>94489.955000000002</v>
      </c>
      <c r="T77" s="99">
        <v>70182.815000000002</v>
      </c>
      <c r="U77" s="100">
        <v>53309.548000000003</v>
      </c>
      <c r="V77" s="99">
        <v>64346.038</v>
      </c>
      <c r="W77" s="100">
        <v>70258.634000000005</v>
      </c>
      <c r="X77" s="99">
        <v>97455.774999999994</v>
      </c>
      <c r="Y77" s="100">
        <v>83701.375</v>
      </c>
      <c r="Z77" s="99">
        <v>73863.785999999993</v>
      </c>
      <c r="AA77" s="101">
        <v>54157.362999999998</v>
      </c>
      <c r="AB77" s="101">
        <v>54157.362999999998</v>
      </c>
    </row>
    <row r="78" spans="4:28" x14ac:dyDescent="0.25">
      <c r="D78" s="226" t="s">
        <v>19</v>
      </c>
      <c r="E78" s="227"/>
      <c r="F78" s="96">
        <v>579990.24399999995</v>
      </c>
      <c r="G78" s="97">
        <v>605765.80500000005</v>
      </c>
      <c r="H78" s="96">
        <v>616942.38699999999</v>
      </c>
      <c r="I78" s="97">
        <v>617456.18000000005</v>
      </c>
      <c r="J78" s="96">
        <v>620240.06799999997</v>
      </c>
      <c r="K78" s="97">
        <v>659124.23800000001</v>
      </c>
      <c r="L78" s="96">
        <v>688855.61499999999</v>
      </c>
      <c r="M78" s="97">
        <v>757827.40099999995</v>
      </c>
      <c r="N78" s="96">
        <v>789590.94900000002</v>
      </c>
      <c r="O78" s="97">
        <v>875534.74</v>
      </c>
      <c r="P78" s="96">
        <v>1139266.4569999999</v>
      </c>
      <c r="Q78" s="97">
        <v>1479351.7949999999</v>
      </c>
      <c r="R78" s="96">
        <v>1801174.3359999999</v>
      </c>
      <c r="S78" s="97">
        <v>1883633.2490000001</v>
      </c>
      <c r="T78" s="96">
        <v>1536759.11</v>
      </c>
      <c r="U78" s="97">
        <v>1790755.2039999999</v>
      </c>
      <c r="V78" s="96">
        <v>1862520.5719999999</v>
      </c>
      <c r="W78" s="97">
        <v>1903899.7069999999</v>
      </c>
      <c r="X78" s="96">
        <v>1983921.308</v>
      </c>
      <c r="Y78" s="97">
        <v>1921493.327</v>
      </c>
      <c r="Z78" s="96">
        <v>1777427.3</v>
      </c>
      <c r="AA78" s="98">
        <v>1737163.1470000001</v>
      </c>
      <c r="AB78" s="98">
        <v>1737163.1470000001</v>
      </c>
    </row>
    <row r="79" spans="4:28" x14ac:dyDescent="0.25">
      <c r="D79" s="228" t="s">
        <v>20</v>
      </c>
      <c r="E79" s="229"/>
      <c r="F79" s="99">
        <v>2777924.2829999998</v>
      </c>
      <c r="G79" s="100">
        <v>3827695.986</v>
      </c>
      <c r="H79" s="99">
        <v>3622565.1490000002</v>
      </c>
      <c r="I79" s="100">
        <v>3273865.3459999999</v>
      </c>
      <c r="J79" s="99">
        <v>4702466.4309999999</v>
      </c>
      <c r="K79" s="100">
        <v>5668573.9000000004</v>
      </c>
      <c r="L79" s="99">
        <v>4465281.6239999998</v>
      </c>
      <c r="M79" s="100">
        <v>4273429.8509999998</v>
      </c>
      <c r="N79" s="99">
        <v>4869042.2489999998</v>
      </c>
      <c r="O79" s="100">
        <v>6174538.5109999999</v>
      </c>
      <c r="P79" s="99">
        <v>8316319.8449999997</v>
      </c>
      <c r="Q79" s="100">
        <v>9373867.7410000004</v>
      </c>
      <c r="R79" s="99">
        <v>10872100.037</v>
      </c>
      <c r="S79" s="100">
        <v>17295009.647999998</v>
      </c>
      <c r="T79" s="99">
        <v>15780856.358999999</v>
      </c>
      <c r="U79" s="100">
        <v>22564428.982000001</v>
      </c>
      <c r="V79" s="99">
        <v>36481785.703000002</v>
      </c>
      <c r="W79" s="100">
        <v>39611602.737000003</v>
      </c>
      <c r="X79" s="99">
        <v>39276186.884999998</v>
      </c>
      <c r="Y79" s="100">
        <v>35930632.399999999</v>
      </c>
      <c r="Z79" s="99">
        <v>18839854.679000001</v>
      </c>
      <c r="AA79" s="101">
        <v>14745528.085000001</v>
      </c>
      <c r="AB79" s="101">
        <v>14745528.085000001</v>
      </c>
    </row>
    <row r="80" spans="4:28" x14ac:dyDescent="0.25">
      <c r="D80" s="226" t="s">
        <v>21</v>
      </c>
      <c r="E80" s="227"/>
      <c r="F80" s="96">
        <v>15458.19</v>
      </c>
      <c r="G80" s="97">
        <v>20060.937999999998</v>
      </c>
      <c r="H80" s="96">
        <v>39520.923999999999</v>
      </c>
      <c r="I80" s="97">
        <v>47420.091999999997</v>
      </c>
      <c r="J80" s="96">
        <v>59328.618000000002</v>
      </c>
      <c r="K80" s="97">
        <v>49121.404000000002</v>
      </c>
      <c r="L80" s="96">
        <v>40252.230000000003</v>
      </c>
      <c r="M80" s="97">
        <v>47038.563999999998</v>
      </c>
      <c r="N80" s="96">
        <v>70101.479000000007</v>
      </c>
      <c r="O80" s="97">
        <v>132581.01300000001</v>
      </c>
      <c r="P80" s="96">
        <v>122856.924</v>
      </c>
      <c r="Q80" s="97">
        <v>127010.948</v>
      </c>
      <c r="R80" s="96">
        <v>261453.73800000001</v>
      </c>
      <c r="S80" s="97">
        <v>384381.01500000001</v>
      </c>
      <c r="T80" s="96">
        <v>178528.27600000001</v>
      </c>
      <c r="U80" s="97">
        <v>135985.625</v>
      </c>
      <c r="V80" s="96">
        <v>290296.103</v>
      </c>
      <c r="W80" s="97">
        <v>280943.15100000001</v>
      </c>
      <c r="X80" s="96">
        <v>255500.98800000001</v>
      </c>
      <c r="Y80" s="97">
        <v>328909.83600000001</v>
      </c>
      <c r="Z80" s="96">
        <v>363479.42700000003</v>
      </c>
      <c r="AA80" s="98">
        <v>338839.57299999997</v>
      </c>
      <c r="AB80" s="98">
        <v>338839.57299999997</v>
      </c>
    </row>
    <row r="81" spans="4:28" x14ac:dyDescent="0.25">
      <c r="D81" s="228" t="s">
        <v>22</v>
      </c>
      <c r="E81" s="229"/>
      <c r="F81" s="99">
        <v>806467.44</v>
      </c>
      <c r="G81" s="100">
        <v>878271.42099999997</v>
      </c>
      <c r="H81" s="99">
        <v>1075389.1259999999</v>
      </c>
      <c r="I81" s="100">
        <v>1092606.466</v>
      </c>
      <c r="J81" s="99">
        <v>1179674.507</v>
      </c>
      <c r="K81" s="100">
        <v>1335680.9410000001</v>
      </c>
      <c r="L81" s="99">
        <v>1361828.9720000001</v>
      </c>
      <c r="M81" s="100">
        <v>1329738.9140000001</v>
      </c>
      <c r="N81" s="99">
        <v>1219370.236</v>
      </c>
      <c r="O81" s="100">
        <v>1541722.7209999999</v>
      </c>
      <c r="P81" s="99">
        <v>1786172.6610000001</v>
      </c>
      <c r="Q81" s="100">
        <v>2024381.6680000001</v>
      </c>
      <c r="R81" s="99">
        <v>2413255.6839999999</v>
      </c>
      <c r="S81" s="100">
        <v>2951475.1740000001</v>
      </c>
      <c r="T81" s="99">
        <v>2715936.733</v>
      </c>
      <c r="U81" s="100">
        <v>2846822.6030000001</v>
      </c>
      <c r="V81" s="99">
        <v>3312122.983</v>
      </c>
      <c r="W81" s="100">
        <v>3428685.415</v>
      </c>
      <c r="X81" s="99">
        <v>3733191.8110000002</v>
      </c>
      <c r="Y81" s="100">
        <v>3684127.247</v>
      </c>
      <c r="Z81" s="99">
        <v>3423007.0780000002</v>
      </c>
      <c r="AA81" s="101">
        <v>3029705.855</v>
      </c>
      <c r="AB81" s="101">
        <v>3029705.855</v>
      </c>
    </row>
    <row r="82" spans="4:28" x14ac:dyDescent="0.25">
      <c r="D82" s="226" t="s">
        <v>23</v>
      </c>
      <c r="E82" s="227"/>
      <c r="F82" s="96">
        <v>1467892.4750000001</v>
      </c>
      <c r="G82" s="97">
        <v>1145310.274</v>
      </c>
      <c r="H82" s="96">
        <v>1189097.206</v>
      </c>
      <c r="I82" s="97">
        <v>1100459.8259999999</v>
      </c>
      <c r="J82" s="96">
        <v>1195512.314</v>
      </c>
      <c r="K82" s="97">
        <v>1443992.7379999999</v>
      </c>
      <c r="L82" s="96">
        <v>1600065.148</v>
      </c>
      <c r="M82" s="97">
        <v>1560431.6310000001</v>
      </c>
      <c r="N82" s="96">
        <v>1737469.0460000001</v>
      </c>
      <c r="O82" s="97">
        <v>2330093.8820000002</v>
      </c>
      <c r="P82" s="96">
        <v>2753889.4539999999</v>
      </c>
      <c r="Q82" s="97">
        <v>3484528.9249999998</v>
      </c>
      <c r="R82" s="96">
        <v>4748504.3559999997</v>
      </c>
      <c r="S82" s="97">
        <v>4649722.3870000001</v>
      </c>
      <c r="T82" s="96">
        <v>3441238.7110000001</v>
      </c>
      <c r="U82" s="97">
        <v>3337209.6940000001</v>
      </c>
      <c r="V82" s="96">
        <v>3472061.2480000001</v>
      </c>
      <c r="W82" s="97">
        <v>3549539.51</v>
      </c>
      <c r="X82" s="96">
        <v>3048385.906</v>
      </c>
      <c r="Y82" s="97">
        <v>2962845.625</v>
      </c>
      <c r="Z82" s="96">
        <v>2367656.7080000001</v>
      </c>
      <c r="AA82" s="98">
        <v>2028656.209</v>
      </c>
      <c r="AB82" s="98">
        <v>2028656.209</v>
      </c>
    </row>
    <row r="83" spans="4:28" x14ac:dyDescent="0.25">
      <c r="D83" s="228" t="s">
        <v>24</v>
      </c>
      <c r="E83" s="229"/>
      <c r="F83" s="99">
        <v>264716.17499999999</v>
      </c>
      <c r="G83" s="100">
        <v>290365.29800000001</v>
      </c>
      <c r="H83" s="99">
        <v>438185.76</v>
      </c>
      <c r="I83" s="100">
        <v>427399.25199999998</v>
      </c>
      <c r="J83" s="99">
        <v>306885.30800000002</v>
      </c>
      <c r="K83" s="100">
        <v>565442.83100000001</v>
      </c>
      <c r="L83" s="99">
        <v>828162.73800000001</v>
      </c>
      <c r="M83" s="100">
        <v>663024.73400000005</v>
      </c>
      <c r="N83" s="99">
        <v>430313.315</v>
      </c>
      <c r="O83" s="100">
        <v>910814.52500000002</v>
      </c>
      <c r="P83" s="99">
        <v>1265020.04</v>
      </c>
      <c r="Q83" s="100">
        <v>1519771.098</v>
      </c>
      <c r="R83" s="99">
        <v>2208299.469</v>
      </c>
      <c r="S83" s="100">
        <v>1884343.71</v>
      </c>
      <c r="T83" s="99">
        <v>1427862.03</v>
      </c>
      <c r="U83" s="100">
        <v>1265311.8959999999</v>
      </c>
      <c r="V83" s="99">
        <v>1720984.7679999999</v>
      </c>
      <c r="W83" s="100">
        <v>1492637.152</v>
      </c>
      <c r="X83" s="99">
        <v>1834495.1359999999</v>
      </c>
      <c r="Y83" s="100">
        <v>1529037.4939999999</v>
      </c>
      <c r="Z83" s="99">
        <v>1423523.017</v>
      </c>
      <c r="AA83" s="101">
        <v>1464320.9709999999</v>
      </c>
      <c r="AB83" s="101">
        <v>1464320.9709999999</v>
      </c>
    </row>
    <row r="84" spans="4:28" x14ac:dyDescent="0.25">
      <c r="D84" s="226" t="s">
        <v>25</v>
      </c>
      <c r="E84" s="227"/>
      <c r="F84" s="96">
        <v>985174.973</v>
      </c>
      <c r="G84" s="97">
        <v>854746.38600000006</v>
      </c>
      <c r="H84" s="96">
        <v>844979.59499999997</v>
      </c>
      <c r="I84" s="97">
        <v>870562.44400000002</v>
      </c>
      <c r="J84" s="96">
        <v>807029.93</v>
      </c>
      <c r="K84" s="97">
        <v>975983.973</v>
      </c>
      <c r="L84" s="96">
        <v>1113974.9620000001</v>
      </c>
      <c r="M84" s="97">
        <v>999796.94099999999</v>
      </c>
      <c r="N84" s="96">
        <v>1176477.253</v>
      </c>
      <c r="O84" s="97">
        <v>1501711.953</v>
      </c>
      <c r="P84" s="96">
        <v>1662357.4920000001</v>
      </c>
      <c r="Q84" s="97">
        <v>1818153.287</v>
      </c>
      <c r="R84" s="96">
        <v>2568492.432</v>
      </c>
      <c r="S84" s="97">
        <v>2529167.3969999999</v>
      </c>
      <c r="T84" s="96">
        <v>1535642.514</v>
      </c>
      <c r="U84" s="97">
        <v>1443255.895</v>
      </c>
      <c r="V84" s="96">
        <v>1590328.8319999999</v>
      </c>
      <c r="W84" s="97">
        <v>1631760.6129999999</v>
      </c>
      <c r="X84" s="96">
        <v>1499523.801</v>
      </c>
      <c r="Y84" s="97">
        <v>1360366.0090000001</v>
      </c>
      <c r="Z84" s="96">
        <v>1254999.4099999999</v>
      </c>
      <c r="AA84" s="98">
        <v>1085000.3689999999</v>
      </c>
      <c r="AB84" s="98">
        <v>1085000.3689999999</v>
      </c>
    </row>
    <row r="85" spans="4:28" ht="15.75" thickBot="1" x14ac:dyDescent="0.3">
      <c r="D85" s="224" t="s">
        <v>26</v>
      </c>
      <c r="E85" s="225"/>
      <c r="F85" s="102">
        <v>173700.736</v>
      </c>
      <c r="G85" s="103">
        <v>204315.77</v>
      </c>
      <c r="H85" s="102">
        <v>75372.135999999999</v>
      </c>
      <c r="I85" s="103">
        <v>20392.142</v>
      </c>
      <c r="J85" s="102">
        <v>10338.969999999999</v>
      </c>
      <c r="K85" s="103">
        <v>8846.5889999999999</v>
      </c>
      <c r="L85" s="102">
        <v>11196.703</v>
      </c>
      <c r="M85" s="103">
        <v>113443.997</v>
      </c>
      <c r="N85" s="102">
        <v>592422.89399999997</v>
      </c>
      <c r="O85" s="103">
        <v>576785.11899999995</v>
      </c>
      <c r="P85" s="102">
        <v>633229.92799999996</v>
      </c>
      <c r="Q85" s="103">
        <v>833707.58499999996</v>
      </c>
      <c r="R85" s="102">
        <v>804956.70200000005</v>
      </c>
      <c r="S85" s="103">
        <v>1032900.036</v>
      </c>
      <c r="T85" s="102">
        <v>1567584.0730000001</v>
      </c>
      <c r="U85" s="103">
        <v>2129885.764</v>
      </c>
      <c r="V85" s="102">
        <v>2797129.4870000002</v>
      </c>
      <c r="W85" s="103">
        <v>3413014.27</v>
      </c>
      <c r="X85" s="102">
        <v>2265219.588</v>
      </c>
      <c r="Y85" s="103">
        <v>1596132.41</v>
      </c>
      <c r="Z85" s="102">
        <v>1101148.7209999999</v>
      </c>
      <c r="AA85" s="104">
        <v>1544219.487</v>
      </c>
      <c r="AB85" s="104">
        <v>1544219.487</v>
      </c>
    </row>
    <row r="86" spans="4:28" x14ac:dyDescent="0.25">
      <c r="D86" s="1" t="s">
        <v>52</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69"/>
  <sheetViews>
    <sheetView showGridLines="0" tabSelected="1" topLeftCell="A28" workbookViewId="0">
      <selection activeCell="AA73" sqref="AA73"/>
    </sheetView>
  </sheetViews>
  <sheetFormatPr baseColWidth="10" defaultRowHeight="15" x14ac:dyDescent="0.25"/>
  <cols>
    <col min="5" max="5" width="24.42578125" customWidth="1"/>
    <col min="6" max="27" width="27.7109375" bestFit="1" customWidth="1"/>
    <col min="28" max="28" width="29.85546875" customWidth="1"/>
  </cols>
  <sheetData>
    <row r="7" spans="2:16" ht="15" customHeight="1" x14ac:dyDescent="0.25">
      <c r="C7" s="131"/>
      <c r="D7" s="203" t="s">
        <v>47</v>
      </c>
      <c r="E7" s="203"/>
      <c r="I7" s="233" t="s">
        <v>46</v>
      </c>
      <c r="J7" s="233"/>
      <c r="K7" s="233"/>
      <c r="M7" s="80"/>
      <c r="N7" s="80"/>
      <c r="O7" s="80"/>
      <c r="P7" s="80"/>
    </row>
    <row r="8" spans="2:16" x14ac:dyDescent="0.25">
      <c r="B8" s="131"/>
      <c r="C8" s="131"/>
      <c r="D8" s="203"/>
      <c r="E8" s="203"/>
      <c r="I8" s="233"/>
      <c r="J8" s="233"/>
      <c r="K8" s="233"/>
      <c r="L8" s="80"/>
      <c r="M8" s="80"/>
      <c r="N8" s="80"/>
      <c r="O8" s="80"/>
      <c r="P8" s="80"/>
    </row>
    <row r="9" spans="2:16" x14ac:dyDescent="0.25">
      <c r="B9" s="131"/>
      <c r="C9" s="131"/>
      <c r="D9" s="203"/>
      <c r="E9" s="203"/>
      <c r="I9" s="233"/>
      <c r="J9" s="233"/>
      <c r="K9" s="233"/>
      <c r="L9" s="80"/>
      <c r="M9" s="80"/>
      <c r="N9" s="80"/>
      <c r="O9" s="80"/>
      <c r="P9" s="80"/>
    </row>
    <row r="10" spans="2:16" x14ac:dyDescent="0.25">
      <c r="B10" s="131"/>
      <c r="C10" s="131"/>
      <c r="D10" s="203"/>
      <c r="E10" s="203"/>
      <c r="I10" s="233"/>
      <c r="J10" s="233"/>
      <c r="K10" s="233"/>
      <c r="L10" s="80"/>
      <c r="M10" s="80"/>
      <c r="N10" s="80"/>
      <c r="O10" s="80"/>
      <c r="P10" s="80"/>
    </row>
    <row r="11" spans="2:16" x14ac:dyDescent="0.25">
      <c r="B11" s="131"/>
      <c r="C11" s="131"/>
      <c r="D11" s="203"/>
      <c r="E11" s="203"/>
      <c r="I11" s="233"/>
      <c r="J11" s="233"/>
      <c r="K11" s="233"/>
      <c r="L11" s="80"/>
      <c r="M11" s="80"/>
      <c r="N11" s="80"/>
      <c r="O11" s="80"/>
      <c r="P11" s="80"/>
    </row>
    <row r="12" spans="2:16" x14ac:dyDescent="0.25">
      <c r="B12" s="131"/>
      <c r="C12" s="131"/>
      <c r="D12" s="203"/>
      <c r="E12" s="203"/>
      <c r="I12" s="233"/>
      <c r="J12" s="233"/>
      <c r="K12" s="233"/>
      <c r="L12" s="80"/>
      <c r="M12" s="80"/>
      <c r="N12" s="80"/>
      <c r="O12" s="80"/>
      <c r="P12" s="80"/>
    </row>
    <row r="13" spans="2:16" x14ac:dyDescent="0.25">
      <c r="B13" s="131"/>
      <c r="C13" s="131"/>
      <c r="D13" s="203"/>
      <c r="E13" s="203"/>
      <c r="I13" s="233"/>
      <c r="J13" s="233"/>
      <c r="K13" s="233"/>
      <c r="L13" s="80"/>
      <c r="M13" s="80"/>
      <c r="N13" s="80"/>
      <c r="O13" s="80"/>
      <c r="P13" s="80"/>
    </row>
    <row r="14" spans="2:16" x14ac:dyDescent="0.25">
      <c r="B14" s="131"/>
      <c r="C14" s="131"/>
      <c r="D14" s="203"/>
      <c r="E14" s="203"/>
      <c r="I14" s="233"/>
      <c r="J14" s="233"/>
      <c r="K14" s="233"/>
      <c r="L14" s="80"/>
      <c r="M14" s="80"/>
      <c r="N14" s="80"/>
      <c r="O14" s="80"/>
      <c r="P14" s="80"/>
    </row>
    <row r="15" spans="2:16" ht="17.25" customHeight="1" x14ac:dyDescent="0.25">
      <c r="B15" s="131"/>
      <c r="C15" s="131"/>
      <c r="D15" s="131"/>
      <c r="E15" s="131"/>
      <c r="G15" s="232" t="s">
        <v>48</v>
      </c>
      <c r="H15" s="232"/>
      <c r="I15" s="233"/>
      <c r="J15" s="233"/>
      <c r="K15" s="233"/>
      <c r="L15" s="80"/>
      <c r="M15" s="80"/>
      <c r="N15" s="80"/>
      <c r="O15" s="80"/>
      <c r="P15" s="80"/>
    </row>
    <row r="16" spans="2:16" x14ac:dyDescent="0.25">
      <c r="B16" s="131"/>
      <c r="C16" s="131"/>
      <c r="D16" s="131"/>
      <c r="E16" s="131"/>
      <c r="G16" s="232"/>
      <c r="H16" s="232"/>
      <c r="I16" s="81"/>
      <c r="J16" s="81" t="s">
        <v>3</v>
      </c>
      <c r="L16" s="80"/>
      <c r="M16" s="80"/>
      <c r="N16" s="80"/>
      <c r="O16" s="80"/>
      <c r="P16" s="80"/>
    </row>
    <row r="17" spans="3:15" x14ac:dyDescent="0.25">
      <c r="C17" s="81"/>
      <c r="D17" s="81"/>
      <c r="E17" s="81" t="s">
        <v>3</v>
      </c>
      <c r="G17" s="81" t="s">
        <v>3</v>
      </c>
      <c r="H17" s="81"/>
      <c r="I17" s="81"/>
      <c r="N17" s="81"/>
      <c r="O17" s="81"/>
    </row>
    <row r="44" spans="4:28" ht="15.75" thickBot="1" x14ac:dyDescent="0.3"/>
    <row r="45" spans="4:28" ht="15.75" thickBot="1" x14ac:dyDescent="0.3">
      <c r="D45" s="7" t="s">
        <v>15</v>
      </c>
      <c r="E45" s="8"/>
      <c r="F45" s="118">
        <v>1995</v>
      </c>
      <c r="G45" s="17">
        <v>1996</v>
      </c>
      <c r="H45" s="9">
        <v>1997</v>
      </c>
      <c r="I45" s="17">
        <v>1998</v>
      </c>
      <c r="J45" s="9">
        <v>1999</v>
      </c>
      <c r="K45" s="17">
        <v>2000</v>
      </c>
      <c r="L45" s="9">
        <v>2001</v>
      </c>
      <c r="M45" s="17">
        <v>2002</v>
      </c>
      <c r="N45" s="9">
        <v>2003</v>
      </c>
      <c r="O45" s="17">
        <v>2004</v>
      </c>
      <c r="P45" s="9">
        <v>2005</v>
      </c>
      <c r="Q45" s="17">
        <v>2006</v>
      </c>
      <c r="R45" s="9">
        <v>2007</v>
      </c>
      <c r="S45" s="17">
        <v>2008</v>
      </c>
      <c r="T45" s="9">
        <v>2009</v>
      </c>
      <c r="U45" s="17">
        <v>2010</v>
      </c>
      <c r="V45" s="9">
        <v>2011</v>
      </c>
      <c r="W45" s="17">
        <v>2012</v>
      </c>
      <c r="X45" s="9">
        <v>2013</v>
      </c>
      <c r="Y45" s="17">
        <v>2014</v>
      </c>
      <c r="Z45" s="9">
        <v>2015</v>
      </c>
      <c r="AA45" s="17">
        <v>2016</v>
      </c>
      <c r="AB45" s="17">
        <v>2017</v>
      </c>
    </row>
    <row r="46" spans="4:28" x14ac:dyDescent="0.25">
      <c r="D46" s="226" t="s">
        <v>17</v>
      </c>
      <c r="E46" s="227"/>
      <c r="F46" s="119">
        <f>+(A!D47-B!E47)/(A!D47+B!E47)</f>
        <v>7.9059391607710486E-2</v>
      </c>
      <c r="G46" s="120">
        <f>+(A!E47-B!F47)/(A!E47+B!F47)</f>
        <v>9.562448923851722E-3</v>
      </c>
      <c r="H46" s="121">
        <f>+(A!F47-B!G47)/(A!F47+B!G47)</f>
        <v>0.11999865837470833</v>
      </c>
      <c r="I46" s="120">
        <f>+(A!G47-B!H47)/(A!G47+B!H47)</f>
        <v>5.2387539092908143E-2</v>
      </c>
      <c r="J46" s="121">
        <f>+(A!H47-B!I47)/(A!H47+B!I47)</f>
        <v>0.40245456581195294</v>
      </c>
      <c r="K46" s="120">
        <f>+(A!I47-B!J47)/(A!I47+B!J47)</f>
        <v>4.0084781207295382E-2</v>
      </c>
      <c r="L46" s="121">
        <f>+(A!J47-B!K47)/(A!J47+B!K47)</f>
        <v>8.070737200919903E-2</v>
      </c>
      <c r="M46" s="120">
        <f>+(A!K47-B!L47)/(A!K47+B!L47)</f>
        <v>4.0046505418422688E-2</v>
      </c>
      <c r="N46" s="121">
        <f>+(A!L47-B!M47)/(A!L47+B!M47)</f>
        <v>-0.11696418389979428</v>
      </c>
      <c r="O46" s="120">
        <f>+(A!M47-B!N47)/(A!M47+B!N47)</f>
        <v>-0.12374989649684395</v>
      </c>
      <c r="P46" s="121">
        <f>+(A!N47-B!O47)/(A!N47+B!O47)</f>
        <v>0.16658732935369225</v>
      </c>
      <c r="Q46" s="120">
        <f>+(A!O47-B!P47)/(A!O47+B!P47)</f>
        <v>0.15944166923544043</v>
      </c>
      <c r="R46" s="121">
        <f>+(A!P47-B!Q47)/(A!P47+B!Q47)</f>
        <v>0.23409605444715367</v>
      </c>
      <c r="S46" s="120">
        <f>+(A!Q47-B!R47)/(A!Q47+B!R47)</f>
        <v>-0.11171992716189172</v>
      </c>
      <c r="T46" s="121">
        <f>+(A!R47-B!S47)/(A!R47+B!S47)</f>
        <v>-0.24612394341450744</v>
      </c>
      <c r="U46" s="120">
        <f>+(A!S47-B!T47)/(A!S47+B!T47)</f>
        <v>-7.3101286367472609E-2</v>
      </c>
      <c r="V46" s="121">
        <f>+(A!T47-B!U47)/(A!T47+B!U47)</f>
        <v>-0.22271177871443562</v>
      </c>
      <c r="W46" s="120">
        <f>+(A!U47-B!V47)/(A!U47+B!V47)</f>
        <v>-4.2280441944003787E-2</v>
      </c>
      <c r="X46" s="121">
        <f>+(A!V47-B!W47)/(A!V47+B!W47)</f>
        <v>-6.6216696226320065E-2</v>
      </c>
      <c r="Y46" s="120">
        <f>+(A!W47-B!X47)/(A!W47+B!X47)</f>
        <v>6.9811135364161517E-2</v>
      </c>
      <c r="Z46" s="121">
        <f>+(A!X47-B!Y47)/(A!X47+B!Y47)</f>
        <v>8.0756787665748855E-2</v>
      </c>
      <c r="AA46" s="120">
        <f>+(A!Y47-B!Z47)/(A!Y47+B!Z47)</f>
        <v>-4.14783599104534E-2</v>
      </c>
      <c r="AB46" s="120">
        <f>+(A!Z47-B!AA47)/(A!Z47+B!AA47)</f>
        <v>0.17804418851835305</v>
      </c>
    </row>
    <row r="47" spans="4:28" x14ac:dyDescent="0.25">
      <c r="D47" s="228" t="s">
        <v>18</v>
      </c>
      <c r="E47" s="229"/>
      <c r="F47" s="122">
        <f>+(A!D48-B!E48)/(A!D48+B!E48)</f>
        <v>0.52484864777866402</v>
      </c>
      <c r="G47" s="123">
        <f>+(A!E48-B!F48)/(A!E48+B!F48)</f>
        <v>0.65305814369090676</v>
      </c>
      <c r="H47" s="124">
        <f>+(A!F48-B!G48)/(A!F48+B!G48)</f>
        <v>0.25892578184602999</v>
      </c>
      <c r="I47" s="123">
        <f>+(A!G48-B!H48)/(A!G48+B!H48)</f>
        <v>-9.6901706131238566E-2</v>
      </c>
      <c r="J47" s="124">
        <f>+(A!H48-B!I48)/(A!H48+B!I48)</f>
        <v>-0.19753710889904844</v>
      </c>
      <c r="K47" s="123">
        <f>+(A!I48-B!J48)/(A!I48+B!J48)</f>
        <v>0.64797464219306644</v>
      </c>
      <c r="L47" s="124">
        <f>+(A!J48-B!K48)/(A!J48+B!K48)</f>
        <v>0.89286648780845179</v>
      </c>
      <c r="M47" s="123">
        <f>+(A!K48-B!L48)/(A!K48+B!L48)</f>
        <v>0.98969837584741072</v>
      </c>
      <c r="N47" s="124">
        <f>+(A!L48-B!M48)/(A!L48+B!M48)</f>
        <v>0.99479587834759253</v>
      </c>
      <c r="O47" s="123">
        <f>+(A!M48-B!N48)/(A!M48+B!N48)</f>
        <v>0.99409250764395074</v>
      </c>
      <c r="P47" s="124">
        <f>+(A!N48-B!O48)/(A!N48+B!O48)</f>
        <v>0.99445544583343315</v>
      </c>
      <c r="Q47" s="123">
        <f>+(A!O48-B!P48)/(A!O48+B!P48)</f>
        <v>0.99515369513084806</v>
      </c>
      <c r="R47" s="124">
        <f>+(A!P48-B!Q48)/(A!P48+B!Q48)</f>
        <v>0.97884915022543539</v>
      </c>
      <c r="S47" s="123">
        <f>+(A!Q48-B!R48)/(A!Q48+B!R48)</f>
        <v>0.96741850827150655</v>
      </c>
      <c r="T47" s="124">
        <f>+(A!R48-B!S48)/(A!R48+B!S48)</f>
        <v>0.9847809631134713</v>
      </c>
      <c r="U47" s="123">
        <f>+(A!S48-B!T48)/(A!S48+B!T48)</f>
        <v>0.90153831077089774</v>
      </c>
      <c r="V47" s="124">
        <f>+(A!T48-B!U48)/(A!T48+B!U48)</f>
        <v>0.93377388424768015</v>
      </c>
      <c r="W47" s="123">
        <f>+(A!U48-B!V48)/(A!U48+B!V48)</f>
        <v>0.84476705426112042</v>
      </c>
      <c r="X47" s="124">
        <f>+(A!V48-B!W48)/(A!V48+B!W48)</f>
        <v>0.87713754536437027</v>
      </c>
      <c r="Y47" s="123">
        <f>+(A!W48-B!X48)/(A!W48+B!X48)</f>
        <v>0.88222227630065075</v>
      </c>
      <c r="Z47" s="124">
        <f>+(A!X48-B!Y48)/(A!X48+B!Y48)</f>
        <v>0.85697621834868998</v>
      </c>
      <c r="AA47" s="123">
        <f>+(A!Y48-B!Z48)/(A!Y48+B!Z48)</f>
        <v>0.88811378635445948</v>
      </c>
      <c r="AB47" s="123">
        <f>+(A!Z48-B!AA48)/(A!Z48+B!AA48)</f>
        <v>0.91463242765741248</v>
      </c>
    </row>
    <row r="48" spans="4:28" x14ac:dyDescent="0.25">
      <c r="D48" s="226" t="s">
        <v>19</v>
      </c>
      <c r="E48" s="227"/>
      <c r="F48" s="122">
        <f>+(A!D49-B!E49)/(A!D49+B!E49)</f>
        <v>-2.5378564311507961E-2</v>
      </c>
      <c r="G48" s="123">
        <f>+(A!E49-B!F49)/(A!E49+B!F49)</f>
        <v>-0.16548411318812237</v>
      </c>
      <c r="H48" s="124">
        <f>+(A!F49-B!G49)/(A!F49+B!G49)</f>
        <v>-0.55317703578911948</v>
      </c>
      <c r="I48" s="123">
        <f>+(A!G49-B!H49)/(A!G49+B!H49)</f>
        <v>-0.6306110061475565</v>
      </c>
      <c r="J48" s="124">
        <f>+(A!H49-B!I49)/(A!H49+B!I49)</f>
        <v>-0.42394654712892166</v>
      </c>
      <c r="K48" s="123">
        <f>+(A!I49-B!J49)/(A!I49+B!J49)</f>
        <v>-0.62105661702744219</v>
      </c>
      <c r="L48" s="124">
        <f>+(A!J49-B!K49)/(A!J49+B!K49)</f>
        <v>-0.6242595031781184</v>
      </c>
      <c r="M48" s="123">
        <f>+(A!K49-B!L49)/(A!K49+B!L49)</f>
        <v>-0.17524601101078163</v>
      </c>
      <c r="N48" s="124">
        <f>+(A!L49-B!M49)/(A!L49+B!M49)</f>
        <v>-5.2604481496478915E-2</v>
      </c>
      <c r="O48" s="123">
        <f>+(A!M49-B!N49)/(A!M49+B!N49)</f>
        <v>-0.18370112333653257</v>
      </c>
      <c r="P48" s="124">
        <f>+(A!N49-B!O49)/(A!N49+B!O49)</f>
        <v>-0.1586884909337844</v>
      </c>
      <c r="Q48" s="123">
        <f>+(A!O49-B!P49)/(A!O49+B!P49)</f>
        <v>-0.51299058323345581</v>
      </c>
      <c r="R48" s="124">
        <f>+(A!P49-B!Q49)/(A!P49+B!Q49)</f>
        <v>-0.4219644019342913</v>
      </c>
      <c r="S48" s="123">
        <f>+(A!Q49-B!R49)/(A!Q49+B!R49)</f>
        <v>-0.56137807956451957</v>
      </c>
      <c r="T48" s="124">
        <f>+(A!R49-B!S49)/(A!R49+B!S49)</f>
        <v>-0.3907254820716608</v>
      </c>
      <c r="U48" s="123">
        <f>+(A!S49-B!T49)/(A!S49+B!T49)</f>
        <v>-0.63147188972281787</v>
      </c>
      <c r="V48" s="124">
        <f>+(A!T49-B!U49)/(A!T49+B!U49)</f>
        <v>-0.55434505806814349</v>
      </c>
      <c r="W48" s="123">
        <f>+(A!U49-B!V49)/(A!U49+B!V49)</f>
        <v>-0.35843418152265566</v>
      </c>
      <c r="X48" s="124">
        <f>+(A!V49-B!W49)/(A!V49+B!W49)</f>
        <v>-0.36183671731743733</v>
      </c>
      <c r="Y48" s="123">
        <f>+(A!W49-B!X49)/(A!W49+B!X49)</f>
        <v>-0.14245136333036029</v>
      </c>
      <c r="Z48" s="124">
        <f>+(A!X49-B!Y49)/(A!X49+B!Y49)</f>
        <v>-0.18080045760835162</v>
      </c>
      <c r="AA48" s="123">
        <f>+(A!Y49-B!Z49)/(A!Y49+B!Z49)</f>
        <v>-0.30909042768656986</v>
      </c>
      <c r="AB48" s="123">
        <f>+(A!Z49-B!AA49)/(A!Z49+B!AA49)</f>
        <v>1.1909832360260521E-2</v>
      </c>
    </row>
    <row r="49" spans="4:28" x14ac:dyDescent="0.25">
      <c r="D49" s="228" t="s">
        <v>20</v>
      </c>
      <c r="E49" s="229"/>
      <c r="F49" s="122">
        <f>+(A!D50-B!E50)/(A!D50+B!E50)</f>
        <v>0.96375378686591595</v>
      </c>
      <c r="G49" s="123">
        <f>+(A!E50-B!F50)/(A!E50+B!F50)</f>
        <v>0.98948836453820677</v>
      </c>
      <c r="H49" s="124">
        <f>+(A!F50-B!G50)/(A!F50+B!G50)</f>
        <v>0.96578854116210777</v>
      </c>
      <c r="I49" s="123">
        <f>+(A!G50-B!H50)/(A!G50+B!H50)</f>
        <v>0.9305574500595678</v>
      </c>
      <c r="J49" s="124">
        <f>+(A!H50-B!I50)/(A!H50+B!I50)</f>
        <v>0.95373243743601865</v>
      </c>
      <c r="K49" s="123">
        <f>+(A!I50-B!J50)/(A!I50+B!J50)</f>
        <v>0.97690627713941514</v>
      </c>
      <c r="L49" s="124">
        <f>+(A!J50-B!K50)/(A!J50+B!K50)</f>
        <v>0.78030551681257054</v>
      </c>
      <c r="M49" s="123">
        <f>+(A!K50-B!L50)/(A!K50+B!L50)</f>
        <v>0.94673182390102784</v>
      </c>
      <c r="N49" s="124">
        <f>+(A!L50-B!M50)/(A!L50+B!M50)</f>
        <v>0.71428345099630575</v>
      </c>
      <c r="O49" s="123">
        <f>+(A!M50-B!N50)/(A!M50+B!N50)</f>
        <v>0.89381658417718224</v>
      </c>
      <c r="P49" s="124">
        <f>+(A!N50-B!O50)/(A!N50+B!O50)</f>
        <v>0.97058971595397769</v>
      </c>
      <c r="Q49" s="123">
        <f>+(A!O50-B!P50)/(A!O50+B!P50)</f>
        <v>0.9089794869485408</v>
      </c>
      <c r="R49" s="124">
        <f>+(A!P50-B!Q50)/(A!P50+B!Q50)</f>
        <v>0.95478552155152507</v>
      </c>
      <c r="S49" s="123">
        <f>+(A!Q50-B!R50)/(A!Q50+B!R50)</f>
        <v>0.93976752231691896</v>
      </c>
      <c r="T49" s="124">
        <f>+(A!R50-B!S50)/(A!R50+B!S50)</f>
        <v>0.95901418368731195</v>
      </c>
      <c r="U49" s="123">
        <f>+(A!S50-B!T50)/(A!S50+B!T50)</f>
        <v>0.98529790584065668</v>
      </c>
      <c r="V49" s="124">
        <f>+(A!T50-B!U50)/(A!T50+B!U50)</f>
        <v>0.66527444026089089</v>
      </c>
      <c r="W49" s="123">
        <f>+(A!U50-B!V50)/(A!U50+B!V50)</f>
        <v>0.99805706832271091</v>
      </c>
      <c r="X49" s="124">
        <f>+(A!V50-B!W50)/(A!V50+B!W50)</f>
        <v>0.76260191142779299</v>
      </c>
      <c r="Y49" s="123">
        <f>+(A!W50-B!X50)/(A!W50+B!X50)</f>
        <v>-0.28485959062108146</v>
      </c>
      <c r="Z49" s="124">
        <f>+(A!X50-B!Y50)/(A!X50+B!Y50)</f>
        <v>-0.14319453775419302</v>
      </c>
      <c r="AA49" s="123">
        <f>+(A!Y50-B!Z50)/(A!Y50+B!Z50)</f>
        <v>0.83604783889211787</v>
      </c>
      <c r="AB49" s="123">
        <f>+(A!Z50-B!AA50)/(A!Z50+B!AA50)</f>
        <v>0.25603559509037155</v>
      </c>
    </row>
    <row r="50" spans="4:28" x14ac:dyDescent="0.25">
      <c r="D50" s="226" t="s">
        <v>21</v>
      </c>
      <c r="E50" s="227"/>
      <c r="F50" s="122">
        <f>+(A!D51-B!E51)/(A!D51+B!E51)</f>
        <v>-0.98060332640717385</v>
      </c>
      <c r="G50" s="123">
        <f>+(A!E51-B!F51)/(A!E51+B!F51)</f>
        <v>-0.99705886010620437</v>
      </c>
      <c r="H50" s="124">
        <f>+(A!F51-B!G51)/(A!F51+B!G51)</f>
        <v>0.11167376873483138</v>
      </c>
      <c r="I50" s="123">
        <f>+(A!G51-B!H51)/(A!G51+B!H51)</f>
        <v>0.91004849166107471</v>
      </c>
      <c r="J50" s="124">
        <f>+(A!H51-B!I51)/(A!H51+B!I51)</f>
        <v>-0.84857566943109408</v>
      </c>
      <c r="K50" s="123">
        <f>+(A!I51-B!J51)/(A!I51+B!J51)</f>
        <v>-0.98692253940581076</v>
      </c>
      <c r="L50" s="124">
        <f>+(A!J51-B!K51)/(A!J51+B!K51)</f>
        <v>0.25424568518561186</v>
      </c>
      <c r="M50" s="123">
        <f>+(A!K51-B!L51)/(A!K51+B!L51)</f>
        <v>0.9752265268036272</v>
      </c>
      <c r="N50" s="124">
        <f>+(A!L51-B!M51)/(A!L51+B!M51)</f>
        <v>0.97927720914828353</v>
      </c>
      <c r="O50" s="123">
        <f>+(A!M51-B!N51)/(A!M51+B!N51)</f>
        <v>0.98733339983677026</v>
      </c>
      <c r="P50" s="124">
        <f>+(A!N51-B!O51)/(A!N51+B!O51)</f>
        <v>0.92344023949977438</v>
      </c>
      <c r="Q50" s="123">
        <f>+(A!O51-B!P51)/(A!O51+B!P51)</f>
        <v>0.87709915461257326</v>
      </c>
      <c r="R50" s="124">
        <f>+(A!P51-B!Q51)/(A!P51+B!Q51)</f>
        <v>0.62909984006897135</v>
      </c>
      <c r="S50" s="123">
        <f>+(A!Q51-B!R51)/(A!Q51+B!R51)</f>
        <v>-0.32497923333196965</v>
      </c>
      <c r="T50" s="124">
        <f>+(A!R51-B!S51)/(A!R51+B!S51)</f>
        <v>-0.90249104021560178</v>
      </c>
      <c r="U50" s="123">
        <f>+(A!S51-B!T51)/(A!S51+B!T51)</f>
        <v>-0.56490819533885306</v>
      </c>
      <c r="V50" s="124">
        <f>+(A!T51-B!U51)/(A!T51+B!U51)</f>
        <v>-0.97870336255609103</v>
      </c>
      <c r="W50" s="123">
        <f>+(A!U51-B!V51)/(A!U51+B!V51)</f>
        <v>-0.88227576883585868</v>
      </c>
      <c r="X50" s="124">
        <f>+(A!V51-B!W51)/(A!V51+B!W51)</f>
        <v>-0.93584063573635679</v>
      </c>
      <c r="Y50" s="123">
        <f>+(A!W51-B!X51)/(A!W51+B!X51)</f>
        <v>-0.99916292801863349</v>
      </c>
      <c r="Z50" s="124">
        <f>+(A!X51-B!Y51)/(A!X51+B!Y51)</f>
        <v>-0.99433920986771207</v>
      </c>
      <c r="AA50" s="123">
        <f>+(A!Y51-B!Z51)/(A!Y51+B!Z51)</f>
        <v>-0.99561375668545504</v>
      </c>
      <c r="AB50" s="123">
        <f>+(A!Z51-B!AA51)/(A!Z51+B!AA51)</f>
        <v>-0.99640915003281572</v>
      </c>
    </row>
    <row r="51" spans="4:28" x14ac:dyDescent="0.25">
      <c r="D51" s="228" t="s">
        <v>22</v>
      </c>
      <c r="E51" s="229"/>
      <c r="F51" s="122">
        <f>+(A!D52-B!E52)/(A!D52+B!E52)</f>
        <v>0.79123161111045748</v>
      </c>
      <c r="G51" s="123">
        <f>+(A!E52-B!F52)/(A!E52+B!F52)</f>
        <v>0.79029183681592996</v>
      </c>
      <c r="H51" s="124">
        <f>+(A!F52-B!G52)/(A!F52+B!G52)</f>
        <v>0.77003065282696626</v>
      </c>
      <c r="I51" s="123">
        <f>+(A!G52-B!H52)/(A!G52+B!H52)</f>
        <v>0.64992773361792255</v>
      </c>
      <c r="J51" s="124">
        <f>+(A!H52-B!I52)/(A!H52+B!I52)</f>
        <v>0.71279589517356423</v>
      </c>
      <c r="K51" s="123">
        <f>+(A!I52-B!J52)/(A!I52+B!J52)</f>
        <v>0.76950159634387827</v>
      </c>
      <c r="L51" s="124">
        <f>+(A!J52-B!K52)/(A!J52+B!K52)</f>
        <v>0.69488284556583457</v>
      </c>
      <c r="M51" s="123">
        <f>+(A!K52-B!L52)/(A!K52+B!L52)</f>
        <v>0.70062921567734526</v>
      </c>
      <c r="N51" s="124">
        <f>+(A!L52-B!M52)/(A!L52+B!M52)</f>
        <v>0.71418580398047149</v>
      </c>
      <c r="O51" s="123">
        <f>+(A!M52-B!N52)/(A!M52+B!N52)</f>
        <v>0.73077686926963736</v>
      </c>
      <c r="P51" s="124">
        <f>+(A!N52-B!O52)/(A!N52+B!O52)</f>
        <v>0.64137207287739451</v>
      </c>
      <c r="Q51" s="123">
        <f>+(A!O52-B!P52)/(A!O52+B!P52)</f>
        <v>0.62077211526338882</v>
      </c>
      <c r="R51" s="124">
        <f>+(A!P52-B!Q52)/(A!P52+B!Q52)</f>
        <v>0.57261413833533581</v>
      </c>
      <c r="S51" s="123">
        <f>+(A!Q52-B!R52)/(A!Q52+B!R52)</f>
        <v>0.54102875570833997</v>
      </c>
      <c r="T51" s="124">
        <f>+(A!R52-B!S52)/(A!R52+B!S52)</f>
        <v>0.50137314988956672</v>
      </c>
      <c r="U51" s="123">
        <f>+(A!S52-B!T52)/(A!S52+B!T52)</f>
        <v>0.52841458090663729</v>
      </c>
      <c r="V51" s="124">
        <f>+(A!T52-B!U52)/(A!T52+B!U52)</f>
        <v>0.50762605398546901</v>
      </c>
      <c r="W51" s="123">
        <f>+(A!U52-B!V52)/(A!U52+B!V52)</f>
        <v>0.47006976614349982</v>
      </c>
      <c r="X51" s="124">
        <f>+(A!V52-B!W52)/(A!V52+B!W52)</f>
        <v>0.51674825028181226</v>
      </c>
      <c r="Y51" s="123">
        <f>+(A!W52-B!X52)/(A!W52+B!X52)</f>
        <v>0.46495212509776024</v>
      </c>
      <c r="Z51" s="124">
        <f>+(A!X52-B!Y52)/(A!X52+B!Y52)</f>
        <v>0.48981621938954384</v>
      </c>
      <c r="AA51" s="123">
        <f>+(A!Y52-B!Z52)/(A!Y52+B!Z52)</f>
        <v>0.54073730697118072</v>
      </c>
      <c r="AB51" s="123">
        <f>+(A!Z52-B!AA52)/(A!Z52+B!AA52)</f>
        <v>0.61292800155951255</v>
      </c>
    </row>
    <row r="52" spans="4:28" x14ac:dyDescent="0.25">
      <c r="D52" s="226" t="s">
        <v>23</v>
      </c>
      <c r="E52" s="227"/>
      <c r="F52" s="122">
        <f>+(A!D53-B!E53)/(A!D53+B!E53)</f>
        <v>4.7879702311021059E-2</v>
      </c>
      <c r="G52" s="123">
        <f>+(A!E53-B!F53)/(A!E53+B!F53)</f>
        <v>6.1001299150036286E-3</v>
      </c>
      <c r="H52" s="124">
        <f>+(A!F53-B!G53)/(A!F53+B!G53)</f>
        <v>-0.11467842543472068</v>
      </c>
      <c r="I52" s="123">
        <f>+(A!G53-B!H53)/(A!G53+B!H53)</f>
        <v>-0.14750223690292705</v>
      </c>
      <c r="J52" s="124">
        <f>+(A!H53-B!I53)/(A!H53+B!I53)</f>
        <v>-6.9113343181368164E-2</v>
      </c>
      <c r="K52" s="123">
        <f>+(A!I53-B!J53)/(A!I53+B!J53)</f>
        <v>-0.16725154926913857</v>
      </c>
      <c r="L52" s="124">
        <f>+(A!J53-B!K53)/(A!J53+B!K53)</f>
        <v>-0.15290098260643037</v>
      </c>
      <c r="M52" s="123">
        <f>+(A!K53-B!L53)/(A!K53+B!L53)</f>
        <v>-0.11444296260023321</v>
      </c>
      <c r="N52" s="124">
        <f>+(A!L53-B!M53)/(A!L53+B!M53)</f>
        <v>-7.5403676568842171E-2</v>
      </c>
      <c r="O52" s="123">
        <f>+(A!M53-B!N53)/(A!M53+B!N53)</f>
        <v>-0.14869451081488938</v>
      </c>
      <c r="P52" s="124">
        <f>+(A!N53-B!O53)/(A!N53+B!O53)</f>
        <v>-0.19045549002955786</v>
      </c>
      <c r="Q52" s="123">
        <f>+(A!O53-B!P53)/(A!O53+B!P53)</f>
        <v>-0.30867111719127027</v>
      </c>
      <c r="R52" s="124">
        <f>+(A!P53-B!Q53)/(A!P53+B!Q53)</f>
        <v>-0.33265237998422525</v>
      </c>
      <c r="S52" s="123">
        <f>+(A!Q53-B!R53)/(A!Q53+B!R53)</f>
        <v>-0.36405416212838765</v>
      </c>
      <c r="T52" s="124">
        <f>+(A!R53-B!S53)/(A!R53+B!S53)</f>
        <v>-0.23660186025696522</v>
      </c>
      <c r="U52" s="123">
        <f>+(A!S53-B!T53)/(A!S53+B!T53)</f>
        <v>-0.22963100552838037</v>
      </c>
      <c r="V52" s="124">
        <f>+(A!T53-B!U53)/(A!T53+B!U53)</f>
        <v>-0.26892458879921494</v>
      </c>
      <c r="W52" s="123">
        <f>+(A!U53-B!V53)/(A!U53+B!V53)</f>
        <v>-0.19310147099338607</v>
      </c>
      <c r="X52" s="124">
        <f>+(A!V53-B!W53)/(A!V53+B!W53)</f>
        <v>-0.24032766393022881</v>
      </c>
      <c r="Y52" s="123">
        <f>+(A!W53-B!X53)/(A!W53+B!X53)</f>
        <v>-0.35688754363152952</v>
      </c>
      <c r="Z52" s="124">
        <f>+(A!X53-B!Y53)/(A!X53+B!Y53)</f>
        <v>-0.3412471170591338</v>
      </c>
      <c r="AA52" s="123">
        <f>+(A!Y53-B!Z53)/(A!Y53+B!Z53)</f>
        <v>-0.34318359901861301</v>
      </c>
      <c r="AB52" s="123">
        <f>+(A!Z53-B!AA53)/(A!Z53+B!AA53)</f>
        <v>-0.26274720976660465</v>
      </c>
    </row>
    <row r="53" spans="4:28" x14ac:dyDescent="0.25">
      <c r="D53" s="228" t="s">
        <v>24</v>
      </c>
      <c r="E53" s="229"/>
      <c r="F53" s="122">
        <f>+(A!D54-B!E54)/(A!D54+B!E54)</f>
        <v>0.74572330397946895</v>
      </c>
      <c r="G53" s="123">
        <f>+(A!E54-B!F54)/(A!E54+B!F54)</f>
        <v>0.69552105013458065</v>
      </c>
      <c r="H53" s="124">
        <f>+(A!F54-B!G54)/(A!F54+B!G54)</f>
        <v>0.72402578516701743</v>
      </c>
      <c r="I53" s="123">
        <f>+(A!G54-B!H54)/(A!G54+B!H54)</f>
        <v>0.43141556336222925</v>
      </c>
      <c r="J53" s="124">
        <f>+(A!H54-B!I54)/(A!H54+B!I54)</f>
        <v>0.63131675821539857</v>
      </c>
      <c r="K53" s="123">
        <f>+(A!I54-B!J54)/(A!I54+B!J54)</f>
        <v>0.55402344050943908</v>
      </c>
      <c r="L53" s="124">
        <f>+(A!J54-B!K54)/(A!J54+B!K54)</f>
        <v>0.81520447905410642</v>
      </c>
      <c r="M53" s="123">
        <f>+(A!K54-B!L54)/(A!K54+B!L54)</f>
        <v>0.80594224768805645</v>
      </c>
      <c r="N53" s="124">
        <f>+(A!L54-B!M54)/(A!L54+B!M54)</f>
        <v>0.85996369656154836</v>
      </c>
      <c r="O53" s="123">
        <f>+(A!M54-B!N54)/(A!M54+B!N54)</f>
        <v>0.81435498615410384</v>
      </c>
      <c r="P53" s="124">
        <f>+(A!N54-B!O54)/(A!N54+B!O54)</f>
        <v>0.826056201887863</v>
      </c>
      <c r="Q53" s="123">
        <f>+(A!O54-B!P54)/(A!O54+B!P54)</f>
        <v>0.66222255478599934</v>
      </c>
      <c r="R53" s="124">
        <f>+(A!P54-B!Q54)/(A!P54+B!Q54)</f>
        <v>0.74102878043901299</v>
      </c>
      <c r="S53" s="123">
        <f>+(A!Q54-B!R54)/(A!Q54+B!R54)</f>
        <v>0.59021528376442056</v>
      </c>
      <c r="T53" s="124">
        <f>+(A!R54-B!S54)/(A!R54+B!S54)</f>
        <v>0.71295208211792804</v>
      </c>
      <c r="U53" s="123">
        <f>+(A!S54-B!T54)/(A!S54+B!T54)</f>
        <v>0.6394854931426095</v>
      </c>
      <c r="V53" s="124">
        <f>+(A!T54-B!U54)/(A!T54+B!U54)</f>
        <v>0.73726123472446248</v>
      </c>
      <c r="W53" s="123">
        <f>+(A!U54-B!V54)/(A!U54+B!V54)</f>
        <v>0.72240196999931117</v>
      </c>
      <c r="X53" s="124">
        <f>+(A!V54-B!W54)/(A!V54+B!W54)</f>
        <v>0.61888160096213396</v>
      </c>
      <c r="Y53" s="123">
        <f>+(A!W54-B!X54)/(A!W54+B!X54)</f>
        <v>0.43624955323618458</v>
      </c>
      <c r="Z53" s="124">
        <f>+(A!X54-B!Y54)/(A!X54+B!Y54)</f>
        <v>0.75427977318470418</v>
      </c>
      <c r="AA53" s="123">
        <f>+(A!Y54-B!Z54)/(A!Y54+B!Z54)</f>
        <v>0.78335743774898992</v>
      </c>
      <c r="AB53" s="123">
        <f>+(A!Z54-B!AA54)/(A!Z54+B!AA54)</f>
        <v>0.63566636109742147</v>
      </c>
    </row>
    <row r="54" spans="4:28" x14ac:dyDescent="0.25">
      <c r="D54" s="226" t="s">
        <v>25</v>
      </c>
      <c r="E54" s="227"/>
      <c r="F54" s="122">
        <f>+(A!D55-B!E55)/(A!D55+B!E55)</f>
        <v>0.68084886439617498</v>
      </c>
      <c r="G54" s="123">
        <f>+(A!E55-B!F55)/(A!E55+B!F55)</f>
        <v>0.65247272939403933</v>
      </c>
      <c r="H54" s="124">
        <f>+(A!F55-B!G55)/(A!F55+B!G55)</f>
        <v>0.528054551956607</v>
      </c>
      <c r="I54" s="123">
        <f>+(A!G55-B!H55)/(A!G55+B!H55)</f>
        <v>0.45362505751774668</v>
      </c>
      <c r="J54" s="124">
        <f>+(A!H55-B!I55)/(A!H55+B!I55)</f>
        <v>0.58643041238267879</v>
      </c>
      <c r="K54" s="123">
        <f>+(A!I55-B!J55)/(A!I55+B!J55)</f>
        <v>0.54306270397610601</v>
      </c>
      <c r="L54" s="124">
        <f>+(A!J55-B!K55)/(A!J55+B!K55)</f>
        <v>0.47844695547740801</v>
      </c>
      <c r="M54" s="123">
        <f>+(A!K55-B!L55)/(A!K55+B!L55)</f>
        <v>0.30813771649032867</v>
      </c>
      <c r="N54" s="124">
        <f>+(A!L55-B!M55)/(A!L55+B!M55)</f>
        <v>0.20282577314746791</v>
      </c>
      <c r="O54" s="123">
        <f>+(A!M55-B!N55)/(A!M55+B!N55)</f>
        <v>0.59694035647234334</v>
      </c>
      <c r="P54" s="124">
        <f>+(A!N55-B!O55)/(A!N55+B!O55)</f>
        <v>8.4520860466045025E-2</v>
      </c>
      <c r="Q54" s="123">
        <f>+(A!O55-B!P55)/(A!O55+B!P55)</f>
        <v>-1.2196917411905012E-2</v>
      </c>
      <c r="R54" s="124">
        <f>+(A!P55-B!Q55)/(A!P55+B!Q55)</f>
        <v>-0.17113288826819725</v>
      </c>
      <c r="S54" s="123">
        <f>+(A!Q55-B!R55)/(A!Q55+B!R55)</f>
        <v>-0.31387317984898899</v>
      </c>
      <c r="T54" s="124">
        <f>+(A!R55-B!S55)/(A!R55+B!S55)</f>
        <v>-0.16213732549752718</v>
      </c>
      <c r="U54" s="123">
        <f>+(A!S55-B!T55)/(A!S55+B!T55)</f>
        <v>-0.1044479392174629</v>
      </c>
      <c r="V54" s="124">
        <f>+(A!T55-B!U55)/(A!T55+B!U55)</f>
        <v>-0.12511270023589857</v>
      </c>
      <c r="W54" s="123">
        <f>+(A!U55-B!V55)/(A!U55+B!V55)</f>
        <v>-0.10374300658781273</v>
      </c>
      <c r="X54" s="124">
        <f>+(A!V55-B!W55)/(A!V55+B!W55)</f>
        <v>-6.1375596886850459E-2</v>
      </c>
      <c r="Y54" s="123">
        <f>+(A!W55-B!X55)/(A!W55+B!X55)</f>
        <v>-3.8655584991138164E-2</v>
      </c>
      <c r="Z54" s="124">
        <f>+(A!X55-B!Y55)/(A!X55+B!Y55)</f>
        <v>0.10522657215346445</v>
      </c>
      <c r="AA54" s="123">
        <f>+(A!Y55-B!Z55)/(A!Y55+B!Z55)</f>
        <v>0.19216939652772452</v>
      </c>
      <c r="AB54" s="123">
        <f>+(A!Z55-B!AA55)/(A!Z55+B!AA55)</f>
        <v>0.23102699696616619</v>
      </c>
    </row>
    <row r="55" spans="4:28" ht="15.75" thickBot="1" x14ac:dyDescent="0.3">
      <c r="D55" s="224" t="s">
        <v>26</v>
      </c>
      <c r="E55" s="225"/>
      <c r="F55" s="125">
        <f>+(A!D56-B!E56)/(A!D56+B!E56)</f>
        <v>1</v>
      </c>
      <c r="G55" s="126">
        <f>+(A!E56-B!F56)/(A!E56+B!F56)</f>
        <v>1</v>
      </c>
      <c r="H55" s="127">
        <f>+(A!F56-B!G56)/(A!F56+B!G56)</f>
        <v>-1</v>
      </c>
      <c r="I55" s="126" t="e">
        <f>+(A!G56-B!H56)/(A!G56+B!H56)</f>
        <v>#DIV/0!</v>
      </c>
      <c r="J55" s="127">
        <f>+(A!H56-B!I56)/(A!H56+B!I56)</f>
        <v>-1</v>
      </c>
      <c r="K55" s="126"/>
      <c r="L55" s="127">
        <f>+(A!J56-B!K56)/(A!J56+B!K56)</f>
        <v>-1</v>
      </c>
      <c r="M55" s="126">
        <f>+(A!K56-B!L56)/(A!K56+B!L56)</f>
        <v>-1</v>
      </c>
      <c r="N55" s="127">
        <f>+(A!L56-B!M56)/(A!L56+B!M56)</f>
        <v>-0.61871655719390006</v>
      </c>
      <c r="O55" s="126">
        <f>+(A!M56-B!N56)/(A!M56+B!N56)</f>
        <v>-0.90918732376583489</v>
      </c>
      <c r="P55" s="127">
        <f>+(A!N56-B!O56)/(A!N56+B!O56)</f>
        <v>-0.75974374282155643</v>
      </c>
      <c r="Q55" s="126">
        <f>+(A!O56-B!P56)/(A!O56+B!P56)</f>
        <v>-0.56141591022103488</v>
      </c>
      <c r="R55" s="127">
        <f>+(A!P56-B!Q56)/(A!P56+B!Q56)</f>
        <v>-0.17236512559452433</v>
      </c>
      <c r="S55" s="126">
        <f>+(A!Q56-B!R56)/(A!Q56+B!R56)</f>
        <v>-0.36033431049886822</v>
      </c>
      <c r="T55" s="127">
        <f>+(A!R56-B!S56)/(A!R56+B!S56)</f>
        <v>4.0483822994811465E-2</v>
      </c>
      <c r="U55" s="126">
        <f>+(A!S56-B!T56)/(A!S56+B!T56)</f>
        <v>0.48844240923730858</v>
      </c>
      <c r="V55" s="127">
        <f>+(A!T56-B!U56)/(A!T56+B!U56)</f>
        <v>7.3490136050536323E-2</v>
      </c>
      <c r="W55" s="126">
        <f>+(A!U56-B!V56)/(A!U56+B!V56)</f>
        <v>9.0124985753903458E-2</v>
      </c>
      <c r="X55" s="127">
        <f>+(A!V56-B!W56)/(A!V56+B!W56)</f>
        <v>-7.8822975299776776E-2</v>
      </c>
      <c r="Y55" s="126">
        <f>+(A!W56-B!X56)/(A!W56+B!X56)</f>
        <v>0.13239147097763226</v>
      </c>
      <c r="Z55" s="127">
        <f>+(A!X56-B!Y56)/(A!X56+B!Y56)</f>
        <v>9.3993230335469496E-2</v>
      </c>
      <c r="AA55" s="126">
        <f>+(A!Y56-B!Z56)/(A!Y56+B!Z56)</f>
        <v>-0.12926168749200631</v>
      </c>
      <c r="AB55" s="126" t="e">
        <f>+(A!Z56-B!AA56)/(A!Z56+B!AA56)</f>
        <v>#DIV/0!</v>
      </c>
    </row>
    <row r="56" spans="4:28" s="1" customFormat="1" x14ac:dyDescent="0.25">
      <c r="D56" s="1" t="s">
        <v>53</v>
      </c>
      <c r="E56" s="133"/>
      <c r="F56" s="124"/>
      <c r="G56" s="124"/>
      <c r="H56" s="124"/>
      <c r="I56" s="124"/>
      <c r="J56" s="124"/>
      <c r="K56" s="124"/>
      <c r="L56" s="124"/>
      <c r="M56" s="124"/>
      <c r="N56" s="124"/>
      <c r="O56" s="124"/>
      <c r="P56" s="124"/>
      <c r="Q56" s="124"/>
      <c r="R56" s="124"/>
      <c r="S56" s="124"/>
      <c r="T56" s="124"/>
      <c r="U56" s="124"/>
      <c r="V56" s="124"/>
      <c r="W56" s="124"/>
      <c r="X56" s="124"/>
      <c r="Y56" s="124"/>
      <c r="Z56" s="124"/>
      <c r="AA56" s="124"/>
      <c r="AB56" s="124"/>
    </row>
    <row r="57" spans="4:28" ht="15.75" thickBot="1" x14ac:dyDescent="0.3"/>
    <row r="58" spans="4:28" ht="15.75" thickBot="1" x14ac:dyDescent="0.3">
      <c r="D58" s="7" t="s">
        <v>15</v>
      </c>
      <c r="E58" s="8"/>
      <c r="F58" s="17">
        <v>1995</v>
      </c>
      <c r="G58" s="9">
        <v>1996</v>
      </c>
      <c r="H58" s="17">
        <v>1997</v>
      </c>
      <c r="I58" s="9">
        <v>1998</v>
      </c>
      <c r="J58" s="17">
        <v>1999</v>
      </c>
      <c r="K58" s="9">
        <v>2000</v>
      </c>
      <c r="L58" s="17">
        <v>2001</v>
      </c>
      <c r="M58" s="9">
        <v>2002</v>
      </c>
      <c r="N58" s="17">
        <v>2003</v>
      </c>
      <c r="O58" s="9">
        <v>2004</v>
      </c>
      <c r="P58" s="17">
        <v>2005</v>
      </c>
      <c r="Q58" s="9">
        <v>2006</v>
      </c>
      <c r="R58" s="17">
        <v>2007</v>
      </c>
      <c r="S58" s="9">
        <v>2008</v>
      </c>
      <c r="T58" s="17">
        <v>2009</v>
      </c>
      <c r="U58" s="9">
        <v>2010</v>
      </c>
      <c r="V58" s="17">
        <v>2011</v>
      </c>
      <c r="W58" s="9">
        <v>2012</v>
      </c>
      <c r="X58" s="17">
        <v>2013</v>
      </c>
      <c r="Y58" s="9">
        <v>2014</v>
      </c>
      <c r="Z58" s="17">
        <v>2015</v>
      </c>
      <c r="AA58" s="10">
        <v>2016</v>
      </c>
      <c r="AB58" s="10">
        <v>2017</v>
      </c>
    </row>
    <row r="59" spans="4:28" x14ac:dyDescent="0.25">
      <c r="D59" s="226" t="s">
        <v>17</v>
      </c>
      <c r="E59" s="227"/>
      <c r="F59" s="128" t="str">
        <f>+IF(F46&gt;0.33, "COMERCIO INTRAINDUSTRIAL", "INDICIO DE COMERCIO INTRAINDUSTRIAL")</f>
        <v>INDICIO DE COMERCIO INTRAINDUSTRIAL</v>
      </c>
      <c r="G59" s="161" t="str">
        <f t="shared" ref="G59:AA59" si="0">+IF(G46&gt;0.33, "COMERCIO INTRAINDUSTRIAL", "INDICIO DE COMERCIO INTRAINDUSTRIAL")</f>
        <v>INDICIO DE COMERCIO INTRAINDUSTRIAL</v>
      </c>
      <c r="H59" s="128" t="str">
        <f t="shared" si="0"/>
        <v>INDICIO DE COMERCIO INTRAINDUSTRIAL</v>
      </c>
      <c r="I59" s="161" t="str">
        <f t="shared" si="0"/>
        <v>INDICIO DE COMERCIO INTRAINDUSTRIAL</v>
      </c>
      <c r="J59" s="128" t="str">
        <f t="shared" si="0"/>
        <v>COMERCIO INTRAINDUSTRIAL</v>
      </c>
      <c r="K59" s="161" t="str">
        <f t="shared" si="0"/>
        <v>INDICIO DE COMERCIO INTRAINDUSTRIAL</v>
      </c>
      <c r="L59" s="128" t="str">
        <f t="shared" si="0"/>
        <v>INDICIO DE COMERCIO INTRAINDUSTRIAL</v>
      </c>
      <c r="M59" s="161" t="str">
        <f t="shared" si="0"/>
        <v>INDICIO DE COMERCIO INTRAINDUSTRIAL</v>
      </c>
      <c r="N59" s="128" t="str">
        <f t="shared" si="0"/>
        <v>INDICIO DE COMERCIO INTRAINDUSTRIAL</v>
      </c>
      <c r="O59" s="161" t="str">
        <f t="shared" si="0"/>
        <v>INDICIO DE COMERCIO INTRAINDUSTRIAL</v>
      </c>
      <c r="P59" s="128" t="str">
        <f t="shared" si="0"/>
        <v>INDICIO DE COMERCIO INTRAINDUSTRIAL</v>
      </c>
      <c r="Q59" s="161" t="str">
        <f t="shared" si="0"/>
        <v>INDICIO DE COMERCIO INTRAINDUSTRIAL</v>
      </c>
      <c r="R59" s="128" t="str">
        <f t="shared" si="0"/>
        <v>INDICIO DE COMERCIO INTRAINDUSTRIAL</v>
      </c>
      <c r="S59" s="161" t="str">
        <f t="shared" si="0"/>
        <v>INDICIO DE COMERCIO INTRAINDUSTRIAL</v>
      </c>
      <c r="T59" s="128" t="str">
        <f t="shared" si="0"/>
        <v>INDICIO DE COMERCIO INTRAINDUSTRIAL</v>
      </c>
      <c r="U59" s="161" t="str">
        <f t="shared" si="0"/>
        <v>INDICIO DE COMERCIO INTRAINDUSTRIAL</v>
      </c>
      <c r="V59" s="128" t="str">
        <f t="shared" si="0"/>
        <v>INDICIO DE COMERCIO INTRAINDUSTRIAL</v>
      </c>
      <c r="W59" s="161" t="str">
        <f t="shared" si="0"/>
        <v>INDICIO DE COMERCIO INTRAINDUSTRIAL</v>
      </c>
      <c r="X59" s="128" t="str">
        <f t="shared" si="0"/>
        <v>INDICIO DE COMERCIO INTRAINDUSTRIAL</v>
      </c>
      <c r="Y59" s="161" t="str">
        <f t="shared" si="0"/>
        <v>INDICIO DE COMERCIO INTRAINDUSTRIAL</v>
      </c>
      <c r="Z59" s="128" t="str">
        <f t="shared" si="0"/>
        <v>INDICIO DE COMERCIO INTRAINDUSTRIAL</v>
      </c>
      <c r="AA59" s="162" t="str">
        <f t="shared" si="0"/>
        <v>INDICIO DE COMERCIO INTRAINDUSTRIAL</v>
      </c>
      <c r="AB59" s="162" t="str">
        <f t="shared" ref="AB59" si="1">+IF(AB46&gt;0.33, "COMERCIO INTRAINDUSTRIAL", "INDICIO DE COMERCIO INTRAINDUSTRIAL")</f>
        <v>INDICIO DE COMERCIO INTRAINDUSTRIAL</v>
      </c>
    </row>
    <row r="60" spans="4:28" x14ac:dyDescent="0.25">
      <c r="D60" s="228" t="s">
        <v>18</v>
      </c>
      <c r="E60" s="229"/>
      <c r="F60" s="129" t="str">
        <f t="shared" ref="F60:AA60" si="2">+IF(F47&gt;0.33, "COMERCIO INTRAINDUSTRIAL", "INDICIO DE COMERCIO INTRAINDUSTRIAL")</f>
        <v>COMERCIO INTRAINDUSTRIAL</v>
      </c>
      <c r="G60" s="160" t="str">
        <f t="shared" si="2"/>
        <v>COMERCIO INTRAINDUSTRIAL</v>
      </c>
      <c r="H60" s="129" t="str">
        <f t="shared" si="2"/>
        <v>INDICIO DE COMERCIO INTRAINDUSTRIAL</v>
      </c>
      <c r="I60" s="160" t="str">
        <f t="shared" si="2"/>
        <v>INDICIO DE COMERCIO INTRAINDUSTRIAL</v>
      </c>
      <c r="J60" s="129" t="str">
        <f t="shared" si="2"/>
        <v>INDICIO DE COMERCIO INTRAINDUSTRIAL</v>
      </c>
      <c r="K60" s="160" t="str">
        <f t="shared" si="2"/>
        <v>COMERCIO INTRAINDUSTRIAL</v>
      </c>
      <c r="L60" s="129" t="str">
        <f t="shared" si="2"/>
        <v>COMERCIO INTRAINDUSTRIAL</v>
      </c>
      <c r="M60" s="160" t="str">
        <f t="shared" si="2"/>
        <v>COMERCIO INTRAINDUSTRIAL</v>
      </c>
      <c r="N60" s="129" t="str">
        <f t="shared" si="2"/>
        <v>COMERCIO INTRAINDUSTRIAL</v>
      </c>
      <c r="O60" s="160" t="str">
        <f t="shared" si="2"/>
        <v>COMERCIO INTRAINDUSTRIAL</v>
      </c>
      <c r="P60" s="129" t="str">
        <f t="shared" si="2"/>
        <v>COMERCIO INTRAINDUSTRIAL</v>
      </c>
      <c r="Q60" s="160" t="str">
        <f t="shared" si="2"/>
        <v>COMERCIO INTRAINDUSTRIAL</v>
      </c>
      <c r="R60" s="129" t="str">
        <f t="shared" si="2"/>
        <v>COMERCIO INTRAINDUSTRIAL</v>
      </c>
      <c r="S60" s="160" t="str">
        <f t="shared" si="2"/>
        <v>COMERCIO INTRAINDUSTRIAL</v>
      </c>
      <c r="T60" s="129" t="str">
        <f t="shared" si="2"/>
        <v>COMERCIO INTRAINDUSTRIAL</v>
      </c>
      <c r="U60" s="160" t="str">
        <f t="shared" si="2"/>
        <v>COMERCIO INTRAINDUSTRIAL</v>
      </c>
      <c r="V60" s="129" t="str">
        <f t="shared" si="2"/>
        <v>COMERCIO INTRAINDUSTRIAL</v>
      </c>
      <c r="W60" s="160" t="str">
        <f t="shared" si="2"/>
        <v>COMERCIO INTRAINDUSTRIAL</v>
      </c>
      <c r="X60" s="129" t="str">
        <f t="shared" si="2"/>
        <v>COMERCIO INTRAINDUSTRIAL</v>
      </c>
      <c r="Y60" s="160" t="str">
        <f t="shared" si="2"/>
        <v>COMERCIO INTRAINDUSTRIAL</v>
      </c>
      <c r="Z60" s="129" t="str">
        <f t="shared" si="2"/>
        <v>COMERCIO INTRAINDUSTRIAL</v>
      </c>
      <c r="AA60" s="163" t="str">
        <f t="shared" si="2"/>
        <v>COMERCIO INTRAINDUSTRIAL</v>
      </c>
      <c r="AB60" s="163" t="str">
        <f t="shared" ref="AB60" si="3">+IF(AB47&gt;0.33, "COMERCIO INTRAINDUSTRIAL", "INDICIO DE COMERCIO INTRAINDUSTRIAL")</f>
        <v>COMERCIO INTRAINDUSTRIAL</v>
      </c>
    </row>
    <row r="61" spans="4:28" x14ac:dyDescent="0.25">
      <c r="D61" s="226" t="s">
        <v>19</v>
      </c>
      <c r="E61" s="227"/>
      <c r="F61" s="129" t="str">
        <f t="shared" ref="F61:AA61" si="4">+IF(F48&gt;0.33, "COMERCIO INTRAINDUSTRIAL", "INDICIO DE COMERCIO INTRAINDUSTRIAL")</f>
        <v>INDICIO DE COMERCIO INTRAINDUSTRIAL</v>
      </c>
      <c r="G61" s="160" t="str">
        <f t="shared" si="4"/>
        <v>INDICIO DE COMERCIO INTRAINDUSTRIAL</v>
      </c>
      <c r="H61" s="129" t="str">
        <f t="shared" si="4"/>
        <v>INDICIO DE COMERCIO INTRAINDUSTRIAL</v>
      </c>
      <c r="I61" s="160" t="str">
        <f t="shared" si="4"/>
        <v>INDICIO DE COMERCIO INTRAINDUSTRIAL</v>
      </c>
      <c r="J61" s="129" t="str">
        <f t="shared" si="4"/>
        <v>INDICIO DE COMERCIO INTRAINDUSTRIAL</v>
      </c>
      <c r="K61" s="160" t="str">
        <f t="shared" si="4"/>
        <v>INDICIO DE COMERCIO INTRAINDUSTRIAL</v>
      </c>
      <c r="L61" s="129" t="str">
        <f t="shared" si="4"/>
        <v>INDICIO DE COMERCIO INTRAINDUSTRIAL</v>
      </c>
      <c r="M61" s="160" t="str">
        <f t="shared" si="4"/>
        <v>INDICIO DE COMERCIO INTRAINDUSTRIAL</v>
      </c>
      <c r="N61" s="129" t="str">
        <f t="shared" si="4"/>
        <v>INDICIO DE COMERCIO INTRAINDUSTRIAL</v>
      </c>
      <c r="O61" s="160" t="str">
        <f t="shared" si="4"/>
        <v>INDICIO DE COMERCIO INTRAINDUSTRIAL</v>
      </c>
      <c r="P61" s="129" t="str">
        <f t="shared" si="4"/>
        <v>INDICIO DE COMERCIO INTRAINDUSTRIAL</v>
      </c>
      <c r="Q61" s="160" t="str">
        <f t="shared" si="4"/>
        <v>INDICIO DE COMERCIO INTRAINDUSTRIAL</v>
      </c>
      <c r="R61" s="129" t="str">
        <f t="shared" si="4"/>
        <v>INDICIO DE COMERCIO INTRAINDUSTRIAL</v>
      </c>
      <c r="S61" s="160" t="str">
        <f t="shared" si="4"/>
        <v>INDICIO DE COMERCIO INTRAINDUSTRIAL</v>
      </c>
      <c r="T61" s="129" t="str">
        <f t="shared" si="4"/>
        <v>INDICIO DE COMERCIO INTRAINDUSTRIAL</v>
      </c>
      <c r="U61" s="160" t="str">
        <f t="shared" si="4"/>
        <v>INDICIO DE COMERCIO INTRAINDUSTRIAL</v>
      </c>
      <c r="V61" s="129" t="str">
        <f t="shared" si="4"/>
        <v>INDICIO DE COMERCIO INTRAINDUSTRIAL</v>
      </c>
      <c r="W61" s="160" t="str">
        <f t="shared" si="4"/>
        <v>INDICIO DE COMERCIO INTRAINDUSTRIAL</v>
      </c>
      <c r="X61" s="129" t="str">
        <f t="shared" si="4"/>
        <v>INDICIO DE COMERCIO INTRAINDUSTRIAL</v>
      </c>
      <c r="Y61" s="160" t="str">
        <f t="shared" si="4"/>
        <v>INDICIO DE COMERCIO INTRAINDUSTRIAL</v>
      </c>
      <c r="Z61" s="129" t="str">
        <f t="shared" si="4"/>
        <v>INDICIO DE COMERCIO INTRAINDUSTRIAL</v>
      </c>
      <c r="AA61" s="163" t="str">
        <f t="shared" si="4"/>
        <v>INDICIO DE COMERCIO INTRAINDUSTRIAL</v>
      </c>
      <c r="AB61" s="163" t="str">
        <f t="shared" ref="AB61" si="5">+IF(AB48&gt;0.33, "COMERCIO INTRAINDUSTRIAL", "INDICIO DE COMERCIO INTRAINDUSTRIAL")</f>
        <v>INDICIO DE COMERCIO INTRAINDUSTRIAL</v>
      </c>
    </row>
    <row r="62" spans="4:28" x14ac:dyDescent="0.25">
      <c r="D62" s="228" t="s">
        <v>20</v>
      </c>
      <c r="E62" s="229"/>
      <c r="F62" s="129" t="str">
        <f t="shared" ref="F62:AA62" si="6">+IF(F49&gt;0.33, "COMERCIO INTRAINDUSTRIAL", "INDICIO DE COMERCIO INTRAINDUSTRIAL")</f>
        <v>COMERCIO INTRAINDUSTRIAL</v>
      </c>
      <c r="G62" s="160" t="str">
        <f t="shared" si="6"/>
        <v>COMERCIO INTRAINDUSTRIAL</v>
      </c>
      <c r="H62" s="129" t="str">
        <f t="shared" si="6"/>
        <v>COMERCIO INTRAINDUSTRIAL</v>
      </c>
      <c r="I62" s="160" t="str">
        <f t="shared" si="6"/>
        <v>COMERCIO INTRAINDUSTRIAL</v>
      </c>
      <c r="J62" s="129" t="str">
        <f t="shared" si="6"/>
        <v>COMERCIO INTRAINDUSTRIAL</v>
      </c>
      <c r="K62" s="160" t="str">
        <f t="shared" si="6"/>
        <v>COMERCIO INTRAINDUSTRIAL</v>
      </c>
      <c r="L62" s="129" t="str">
        <f t="shared" si="6"/>
        <v>COMERCIO INTRAINDUSTRIAL</v>
      </c>
      <c r="M62" s="160" t="str">
        <f t="shared" si="6"/>
        <v>COMERCIO INTRAINDUSTRIAL</v>
      </c>
      <c r="N62" s="129" t="str">
        <f t="shared" si="6"/>
        <v>COMERCIO INTRAINDUSTRIAL</v>
      </c>
      <c r="O62" s="160" t="str">
        <f t="shared" si="6"/>
        <v>COMERCIO INTRAINDUSTRIAL</v>
      </c>
      <c r="P62" s="129" t="str">
        <f t="shared" si="6"/>
        <v>COMERCIO INTRAINDUSTRIAL</v>
      </c>
      <c r="Q62" s="160" t="str">
        <f t="shared" si="6"/>
        <v>COMERCIO INTRAINDUSTRIAL</v>
      </c>
      <c r="R62" s="129" t="str">
        <f t="shared" si="6"/>
        <v>COMERCIO INTRAINDUSTRIAL</v>
      </c>
      <c r="S62" s="160" t="str">
        <f t="shared" si="6"/>
        <v>COMERCIO INTRAINDUSTRIAL</v>
      </c>
      <c r="T62" s="129" t="str">
        <f t="shared" si="6"/>
        <v>COMERCIO INTRAINDUSTRIAL</v>
      </c>
      <c r="U62" s="160" t="str">
        <f t="shared" si="6"/>
        <v>COMERCIO INTRAINDUSTRIAL</v>
      </c>
      <c r="V62" s="129" t="str">
        <f t="shared" si="6"/>
        <v>COMERCIO INTRAINDUSTRIAL</v>
      </c>
      <c r="W62" s="160" t="str">
        <f t="shared" si="6"/>
        <v>COMERCIO INTRAINDUSTRIAL</v>
      </c>
      <c r="X62" s="129" t="str">
        <f t="shared" si="6"/>
        <v>COMERCIO INTRAINDUSTRIAL</v>
      </c>
      <c r="Y62" s="160" t="str">
        <f t="shared" si="6"/>
        <v>INDICIO DE COMERCIO INTRAINDUSTRIAL</v>
      </c>
      <c r="Z62" s="129" t="str">
        <f t="shared" si="6"/>
        <v>INDICIO DE COMERCIO INTRAINDUSTRIAL</v>
      </c>
      <c r="AA62" s="163" t="str">
        <f t="shared" si="6"/>
        <v>COMERCIO INTRAINDUSTRIAL</v>
      </c>
      <c r="AB62" s="163" t="str">
        <f t="shared" ref="AB62" si="7">+IF(AB49&gt;0.33, "COMERCIO INTRAINDUSTRIAL", "INDICIO DE COMERCIO INTRAINDUSTRIAL")</f>
        <v>INDICIO DE COMERCIO INTRAINDUSTRIAL</v>
      </c>
    </row>
    <row r="63" spans="4:28" x14ac:dyDescent="0.25">
      <c r="D63" s="226" t="s">
        <v>21</v>
      </c>
      <c r="E63" s="227"/>
      <c r="F63" s="129" t="str">
        <f t="shared" ref="F63:AA63" si="8">+IF(F50&gt;0.33, "COMERCIO INTRAINDUSTRIAL", "INDICIO DE COMERCIO INTRAINDUSTRIAL")</f>
        <v>INDICIO DE COMERCIO INTRAINDUSTRIAL</v>
      </c>
      <c r="G63" s="160" t="str">
        <f t="shared" si="8"/>
        <v>INDICIO DE COMERCIO INTRAINDUSTRIAL</v>
      </c>
      <c r="H63" s="129" t="str">
        <f t="shared" si="8"/>
        <v>INDICIO DE COMERCIO INTRAINDUSTRIAL</v>
      </c>
      <c r="I63" s="160" t="str">
        <f t="shared" si="8"/>
        <v>COMERCIO INTRAINDUSTRIAL</v>
      </c>
      <c r="J63" s="129" t="str">
        <f t="shared" si="8"/>
        <v>INDICIO DE COMERCIO INTRAINDUSTRIAL</v>
      </c>
      <c r="K63" s="160" t="str">
        <f t="shared" si="8"/>
        <v>INDICIO DE COMERCIO INTRAINDUSTRIAL</v>
      </c>
      <c r="L63" s="129" t="str">
        <f t="shared" si="8"/>
        <v>INDICIO DE COMERCIO INTRAINDUSTRIAL</v>
      </c>
      <c r="M63" s="160" t="str">
        <f t="shared" si="8"/>
        <v>COMERCIO INTRAINDUSTRIAL</v>
      </c>
      <c r="N63" s="129" t="str">
        <f t="shared" si="8"/>
        <v>COMERCIO INTRAINDUSTRIAL</v>
      </c>
      <c r="O63" s="160" t="str">
        <f t="shared" si="8"/>
        <v>COMERCIO INTRAINDUSTRIAL</v>
      </c>
      <c r="P63" s="129" t="str">
        <f t="shared" si="8"/>
        <v>COMERCIO INTRAINDUSTRIAL</v>
      </c>
      <c r="Q63" s="160" t="str">
        <f t="shared" si="8"/>
        <v>COMERCIO INTRAINDUSTRIAL</v>
      </c>
      <c r="R63" s="129" t="str">
        <f t="shared" si="8"/>
        <v>COMERCIO INTRAINDUSTRIAL</v>
      </c>
      <c r="S63" s="160" t="str">
        <f t="shared" si="8"/>
        <v>INDICIO DE COMERCIO INTRAINDUSTRIAL</v>
      </c>
      <c r="T63" s="129" t="str">
        <f t="shared" si="8"/>
        <v>INDICIO DE COMERCIO INTRAINDUSTRIAL</v>
      </c>
      <c r="U63" s="160" t="str">
        <f t="shared" si="8"/>
        <v>INDICIO DE COMERCIO INTRAINDUSTRIAL</v>
      </c>
      <c r="V63" s="129" t="str">
        <f t="shared" si="8"/>
        <v>INDICIO DE COMERCIO INTRAINDUSTRIAL</v>
      </c>
      <c r="W63" s="160" t="str">
        <f t="shared" si="8"/>
        <v>INDICIO DE COMERCIO INTRAINDUSTRIAL</v>
      </c>
      <c r="X63" s="129" t="str">
        <f t="shared" si="8"/>
        <v>INDICIO DE COMERCIO INTRAINDUSTRIAL</v>
      </c>
      <c r="Y63" s="160" t="str">
        <f t="shared" si="8"/>
        <v>INDICIO DE COMERCIO INTRAINDUSTRIAL</v>
      </c>
      <c r="Z63" s="129" t="str">
        <f t="shared" si="8"/>
        <v>INDICIO DE COMERCIO INTRAINDUSTRIAL</v>
      </c>
      <c r="AA63" s="163" t="str">
        <f t="shared" si="8"/>
        <v>INDICIO DE COMERCIO INTRAINDUSTRIAL</v>
      </c>
      <c r="AB63" s="163" t="str">
        <f t="shared" ref="AB63" si="9">+IF(AB50&gt;0.33, "COMERCIO INTRAINDUSTRIAL", "INDICIO DE COMERCIO INTRAINDUSTRIAL")</f>
        <v>INDICIO DE COMERCIO INTRAINDUSTRIAL</v>
      </c>
    </row>
    <row r="64" spans="4:28" x14ac:dyDescent="0.25">
      <c r="D64" s="228" t="s">
        <v>22</v>
      </c>
      <c r="E64" s="229"/>
      <c r="F64" s="129" t="str">
        <f t="shared" ref="F64:AA64" si="10">+IF(F51&gt;0.33, "COMERCIO INTRAINDUSTRIAL", "INDICIO DE COMERCIO INTRAINDUSTRIAL")</f>
        <v>COMERCIO INTRAINDUSTRIAL</v>
      </c>
      <c r="G64" s="160" t="str">
        <f t="shared" si="10"/>
        <v>COMERCIO INTRAINDUSTRIAL</v>
      </c>
      <c r="H64" s="129" t="str">
        <f t="shared" si="10"/>
        <v>COMERCIO INTRAINDUSTRIAL</v>
      </c>
      <c r="I64" s="160" t="str">
        <f t="shared" si="10"/>
        <v>COMERCIO INTRAINDUSTRIAL</v>
      </c>
      <c r="J64" s="129" t="str">
        <f t="shared" si="10"/>
        <v>COMERCIO INTRAINDUSTRIAL</v>
      </c>
      <c r="K64" s="160" t="str">
        <f t="shared" si="10"/>
        <v>COMERCIO INTRAINDUSTRIAL</v>
      </c>
      <c r="L64" s="129" t="str">
        <f t="shared" si="10"/>
        <v>COMERCIO INTRAINDUSTRIAL</v>
      </c>
      <c r="M64" s="160" t="str">
        <f t="shared" si="10"/>
        <v>COMERCIO INTRAINDUSTRIAL</v>
      </c>
      <c r="N64" s="129" t="str">
        <f t="shared" si="10"/>
        <v>COMERCIO INTRAINDUSTRIAL</v>
      </c>
      <c r="O64" s="160" t="str">
        <f t="shared" si="10"/>
        <v>COMERCIO INTRAINDUSTRIAL</v>
      </c>
      <c r="P64" s="129" t="str">
        <f t="shared" si="10"/>
        <v>COMERCIO INTRAINDUSTRIAL</v>
      </c>
      <c r="Q64" s="160" t="str">
        <f t="shared" si="10"/>
        <v>COMERCIO INTRAINDUSTRIAL</v>
      </c>
      <c r="R64" s="129" t="str">
        <f t="shared" si="10"/>
        <v>COMERCIO INTRAINDUSTRIAL</v>
      </c>
      <c r="S64" s="160" t="str">
        <f t="shared" si="10"/>
        <v>COMERCIO INTRAINDUSTRIAL</v>
      </c>
      <c r="T64" s="129" t="str">
        <f t="shared" si="10"/>
        <v>COMERCIO INTRAINDUSTRIAL</v>
      </c>
      <c r="U64" s="160" t="str">
        <f t="shared" si="10"/>
        <v>COMERCIO INTRAINDUSTRIAL</v>
      </c>
      <c r="V64" s="129" t="str">
        <f t="shared" si="10"/>
        <v>COMERCIO INTRAINDUSTRIAL</v>
      </c>
      <c r="W64" s="160" t="str">
        <f t="shared" si="10"/>
        <v>COMERCIO INTRAINDUSTRIAL</v>
      </c>
      <c r="X64" s="129" t="str">
        <f t="shared" si="10"/>
        <v>COMERCIO INTRAINDUSTRIAL</v>
      </c>
      <c r="Y64" s="160" t="str">
        <f t="shared" si="10"/>
        <v>COMERCIO INTRAINDUSTRIAL</v>
      </c>
      <c r="Z64" s="129" t="str">
        <f t="shared" si="10"/>
        <v>COMERCIO INTRAINDUSTRIAL</v>
      </c>
      <c r="AA64" s="163" t="str">
        <f t="shared" si="10"/>
        <v>COMERCIO INTRAINDUSTRIAL</v>
      </c>
      <c r="AB64" s="163" t="str">
        <f t="shared" ref="AB64" si="11">+IF(AB51&gt;0.33, "COMERCIO INTRAINDUSTRIAL", "INDICIO DE COMERCIO INTRAINDUSTRIAL")</f>
        <v>COMERCIO INTRAINDUSTRIAL</v>
      </c>
    </row>
    <row r="65" spans="4:28" x14ac:dyDescent="0.25">
      <c r="D65" s="226" t="s">
        <v>23</v>
      </c>
      <c r="E65" s="227"/>
      <c r="F65" s="129" t="str">
        <f t="shared" ref="F65:AA65" si="12">+IF(F52&gt;0.33, "COMERCIO INTRAINDUSTRIAL", "INDICIO DE COMERCIO INTRAINDUSTRIAL")</f>
        <v>INDICIO DE COMERCIO INTRAINDUSTRIAL</v>
      </c>
      <c r="G65" s="160" t="str">
        <f t="shared" si="12"/>
        <v>INDICIO DE COMERCIO INTRAINDUSTRIAL</v>
      </c>
      <c r="H65" s="129" t="str">
        <f t="shared" si="12"/>
        <v>INDICIO DE COMERCIO INTRAINDUSTRIAL</v>
      </c>
      <c r="I65" s="160" t="str">
        <f t="shared" si="12"/>
        <v>INDICIO DE COMERCIO INTRAINDUSTRIAL</v>
      </c>
      <c r="J65" s="129" t="str">
        <f t="shared" si="12"/>
        <v>INDICIO DE COMERCIO INTRAINDUSTRIAL</v>
      </c>
      <c r="K65" s="160" t="str">
        <f t="shared" si="12"/>
        <v>INDICIO DE COMERCIO INTRAINDUSTRIAL</v>
      </c>
      <c r="L65" s="129" t="str">
        <f t="shared" si="12"/>
        <v>INDICIO DE COMERCIO INTRAINDUSTRIAL</v>
      </c>
      <c r="M65" s="160" t="str">
        <f t="shared" si="12"/>
        <v>INDICIO DE COMERCIO INTRAINDUSTRIAL</v>
      </c>
      <c r="N65" s="129" t="str">
        <f t="shared" si="12"/>
        <v>INDICIO DE COMERCIO INTRAINDUSTRIAL</v>
      </c>
      <c r="O65" s="160" t="str">
        <f t="shared" si="12"/>
        <v>INDICIO DE COMERCIO INTRAINDUSTRIAL</v>
      </c>
      <c r="P65" s="129" t="str">
        <f t="shared" si="12"/>
        <v>INDICIO DE COMERCIO INTRAINDUSTRIAL</v>
      </c>
      <c r="Q65" s="160" t="str">
        <f t="shared" si="12"/>
        <v>INDICIO DE COMERCIO INTRAINDUSTRIAL</v>
      </c>
      <c r="R65" s="129" t="str">
        <f t="shared" si="12"/>
        <v>INDICIO DE COMERCIO INTRAINDUSTRIAL</v>
      </c>
      <c r="S65" s="160" t="str">
        <f t="shared" si="12"/>
        <v>INDICIO DE COMERCIO INTRAINDUSTRIAL</v>
      </c>
      <c r="T65" s="129" t="str">
        <f t="shared" si="12"/>
        <v>INDICIO DE COMERCIO INTRAINDUSTRIAL</v>
      </c>
      <c r="U65" s="160" t="str">
        <f t="shared" si="12"/>
        <v>INDICIO DE COMERCIO INTRAINDUSTRIAL</v>
      </c>
      <c r="V65" s="129" t="str">
        <f t="shared" si="12"/>
        <v>INDICIO DE COMERCIO INTRAINDUSTRIAL</v>
      </c>
      <c r="W65" s="160" t="str">
        <f t="shared" si="12"/>
        <v>INDICIO DE COMERCIO INTRAINDUSTRIAL</v>
      </c>
      <c r="X65" s="129" t="str">
        <f t="shared" si="12"/>
        <v>INDICIO DE COMERCIO INTRAINDUSTRIAL</v>
      </c>
      <c r="Y65" s="160" t="str">
        <f t="shared" si="12"/>
        <v>INDICIO DE COMERCIO INTRAINDUSTRIAL</v>
      </c>
      <c r="Z65" s="129" t="str">
        <f t="shared" si="12"/>
        <v>INDICIO DE COMERCIO INTRAINDUSTRIAL</v>
      </c>
      <c r="AA65" s="163" t="str">
        <f t="shared" si="12"/>
        <v>INDICIO DE COMERCIO INTRAINDUSTRIAL</v>
      </c>
      <c r="AB65" s="163" t="str">
        <f t="shared" ref="AB65" si="13">+IF(AB52&gt;0.33, "COMERCIO INTRAINDUSTRIAL", "INDICIO DE COMERCIO INTRAINDUSTRIAL")</f>
        <v>INDICIO DE COMERCIO INTRAINDUSTRIAL</v>
      </c>
    </row>
    <row r="66" spans="4:28" x14ac:dyDescent="0.25">
      <c r="D66" s="228" t="s">
        <v>24</v>
      </c>
      <c r="E66" s="229"/>
      <c r="F66" s="129" t="str">
        <f t="shared" ref="F66:AA66" si="14">+IF(F53&gt;0.33, "COMERCIO INTRAINDUSTRIAL", "INDICIO DE COMERCIO INTRAINDUSTRIAL")</f>
        <v>COMERCIO INTRAINDUSTRIAL</v>
      </c>
      <c r="G66" s="160" t="str">
        <f t="shared" si="14"/>
        <v>COMERCIO INTRAINDUSTRIAL</v>
      </c>
      <c r="H66" s="129" t="str">
        <f t="shared" si="14"/>
        <v>COMERCIO INTRAINDUSTRIAL</v>
      </c>
      <c r="I66" s="160" t="str">
        <f t="shared" si="14"/>
        <v>COMERCIO INTRAINDUSTRIAL</v>
      </c>
      <c r="J66" s="129" t="str">
        <f t="shared" si="14"/>
        <v>COMERCIO INTRAINDUSTRIAL</v>
      </c>
      <c r="K66" s="160" t="str">
        <f t="shared" si="14"/>
        <v>COMERCIO INTRAINDUSTRIAL</v>
      </c>
      <c r="L66" s="129" t="str">
        <f t="shared" si="14"/>
        <v>COMERCIO INTRAINDUSTRIAL</v>
      </c>
      <c r="M66" s="160" t="str">
        <f t="shared" si="14"/>
        <v>COMERCIO INTRAINDUSTRIAL</v>
      </c>
      <c r="N66" s="129" t="str">
        <f t="shared" si="14"/>
        <v>COMERCIO INTRAINDUSTRIAL</v>
      </c>
      <c r="O66" s="160" t="str">
        <f t="shared" si="14"/>
        <v>COMERCIO INTRAINDUSTRIAL</v>
      </c>
      <c r="P66" s="129" t="str">
        <f t="shared" si="14"/>
        <v>COMERCIO INTRAINDUSTRIAL</v>
      </c>
      <c r="Q66" s="160" t="str">
        <f t="shared" si="14"/>
        <v>COMERCIO INTRAINDUSTRIAL</v>
      </c>
      <c r="R66" s="129" t="str">
        <f t="shared" si="14"/>
        <v>COMERCIO INTRAINDUSTRIAL</v>
      </c>
      <c r="S66" s="160" t="str">
        <f t="shared" si="14"/>
        <v>COMERCIO INTRAINDUSTRIAL</v>
      </c>
      <c r="T66" s="129" t="str">
        <f t="shared" si="14"/>
        <v>COMERCIO INTRAINDUSTRIAL</v>
      </c>
      <c r="U66" s="160" t="str">
        <f t="shared" si="14"/>
        <v>COMERCIO INTRAINDUSTRIAL</v>
      </c>
      <c r="V66" s="129" t="str">
        <f t="shared" si="14"/>
        <v>COMERCIO INTRAINDUSTRIAL</v>
      </c>
      <c r="W66" s="160" t="str">
        <f t="shared" si="14"/>
        <v>COMERCIO INTRAINDUSTRIAL</v>
      </c>
      <c r="X66" s="129" t="str">
        <f t="shared" si="14"/>
        <v>COMERCIO INTRAINDUSTRIAL</v>
      </c>
      <c r="Y66" s="160" t="str">
        <f t="shared" si="14"/>
        <v>COMERCIO INTRAINDUSTRIAL</v>
      </c>
      <c r="Z66" s="129" t="str">
        <f t="shared" si="14"/>
        <v>COMERCIO INTRAINDUSTRIAL</v>
      </c>
      <c r="AA66" s="163" t="str">
        <f t="shared" si="14"/>
        <v>COMERCIO INTRAINDUSTRIAL</v>
      </c>
      <c r="AB66" s="163" t="str">
        <f t="shared" ref="AB66" si="15">+IF(AB53&gt;0.33, "COMERCIO INTRAINDUSTRIAL", "INDICIO DE COMERCIO INTRAINDUSTRIAL")</f>
        <v>COMERCIO INTRAINDUSTRIAL</v>
      </c>
    </row>
    <row r="67" spans="4:28" x14ac:dyDescent="0.25">
      <c r="D67" s="226" t="s">
        <v>25</v>
      </c>
      <c r="E67" s="227"/>
      <c r="F67" s="129" t="str">
        <f t="shared" ref="F67:AA67" si="16">+IF(F54&gt;0.33, "COMERCIO INTRAINDUSTRIAL", "INDICIO DE COMERCIO INTRAINDUSTRIAL")</f>
        <v>COMERCIO INTRAINDUSTRIAL</v>
      </c>
      <c r="G67" s="160" t="str">
        <f t="shared" si="16"/>
        <v>COMERCIO INTRAINDUSTRIAL</v>
      </c>
      <c r="H67" s="129" t="str">
        <f t="shared" si="16"/>
        <v>COMERCIO INTRAINDUSTRIAL</v>
      </c>
      <c r="I67" s="160" t="str">
        <f t="shared" si="16"/>
        <v>COMERCIO INTRAINDUSTRIAL</v>
      </c>
      <c r="J67" s="129" t="str">
        <f t="shared" si="16"/>
        <v>COMERCIO INTRAINDUSTRIAL</v>
      </c>
      <c r="K67" s="160" t="str">
        <f t="shared" si="16"/>
        <v>COMERCIO INTRAINDUSTRIAL</v>
      </c>
      <c r="L67" s="129" t="str">
        <f t="shared" si="16"/>
        <v>COMERCIO INTRAINDUSTRIAL</v>
      </c>
      <c r="M67" s="160" t="str">
        <f t="shared" si="16"/>
        <v>INDICIO DE COMERCIO INTRAINDUSTRIAL</v>
      </c>
      <c r="N67" s="129" t="str">
        <f t="shared" si="16"/>
        <v>INDICIO DE COMERCIO INTRAINDUSTRIAL</v>
      </c>
      <c r="O67" s="160" t="str">
        <f t="shared" si="16"/>
        <v>COMERCIO INTRAINDUSTRIAL</v>
      </c>
      <c r="P67" s="129" t="str">
        <f t="shared" si="16"/>
        <v>INDICIO DE COMERCIO INTRAINDUSTRIAL</v>
      </c>
      <c r="Q67" s="160" t="str">
        <f t="shared" si="16"/>
        <v>INDICIO DE COMERCIO INTRAINDUSTRIAL</v>
      </c>
      <c r="R67" s="129" t="str">
        <f t="shared" si="16"/>
        <v>INDICIO DE COMERCIO INTRAINDUSTRIAL</v>
      </c>
      <c r="S67" s="160" t="str">
        <f t="shared" si="16"/>
        <v>INDICIO DE COMERCIO INTRAINDUSTRIAL</v>
      </c>
      <c r="T67" s="129" t="str">
        <f t="shared" si="16"/>
        <v>INDICIO DE COMERCIO INTRAINDUSTRIAL</v>
      </c>
      <c r="U67" s="160" t="str">
        <f t="shared" si="16"/>
        <v>INDICIO DE COMERCIO INTRAINDUSTRIAL</v>
      </c>
      <c r="V67" s="129" t="str">
        <f t="shared" si="16"/>
        <v>INDICIO DE COMERCIO INTRAINDUSTRIAL</v>
      </c>
      <c r="W67" s="160" t="str">
        <f t="shared" si="16"/>
        <v>INDICIO DE COMERCIO INTRAINDUSTRIAL</v>
      </c>
      <c r="X67" s="129" t="str">
        <f t="shared" si="16"/>
        <v>INDICIO DE COMERCIO INTRAINDUSTRIAL</v>
      </c>
      <c r="Y67" s="160" t="str">
        <f t="shared" si="16"/>
        <v>INDICIO DE COMERCIO INTRAINDUSTRIAL</v>
      </c>
      <c r="Z67" s="129" t="str">
        <f t="shared" si="16"/>
        <v>INDICIO DE COMERCIO INTRAINDUSTRIAL</v>
      </c>
      <c r="AA67" s="163" t="str">
        <f t="shared" si="16"/>
        <v>INDICIO DE COMERCIO INTRAINDUSTRIAL</v>
      </c>
      <c r="AB67" s="163" t="str">
        <f t="shared" ref="AB67" si="17">+IF(AB54&gt;0.33, "COMERCIO INTRAINDUSTRIAL", "INDICIO DE COMERCIO INTRAINDUSTRIAL")</f>
        <v>INDICIO DE COMERCIO INTRAINDUSTRIAL</v>
      </c>
    </row>
    <row r="68" spans="4:28" ht="15.75" thickBot="1" x14ac:dyDescent="0.3">
      <c r="D68" s="224" t="s">
        <v>26</v>
      </c>
      <c r="E68" s="225"/>
      <c r="F68" s="130" t="str">
        <f t="shared" ref="F68:AA68" si="18">+IF(F55&gt;0.33, "COMERCIO INTRAINDUSTRIAL", "INDICIO DE COMERCIO INTRAINDUSTRIAL")</f>
        <v>COMERCIO INTRAINDUSTRIAL</v>
      </c>
      <c r="G68" s="164" t="str">
        <f t="shared" si="18"/>
        <v>COMERCIO INTRAINDUSTRIAL</v>
      </c>
      <c r="H68" s="130" t="str">
        <f t="shared" si="18"/>
        <v>INDICIO DE COMERCIO INTRAINDUSTRIAL</v>
      </c>
      <c r="I68" s="164" t="e">
        <f t="shared" si="18"/>
        <v>#DIV/0!</v>
      </c>
      <c r="J68" s="130" t="str">
        <f t="shared" si="18"/>
        <v>INDICIO DE COMERCIO INTRAINDUSTRIAL</v>
      </c>
      <c r="K68" s="164" t="str">
        <f t="shared" si="18"/>
        <v>INDICIO DE COMERCIO INTRAINDUSTRIAL</v>
      </c>
      <c r="L68" s="130" t="str">
        <f t="shared" si="18"/>
        <v>INDICIO DE COMERCIO INTRAINDUSTRIAL</v>
      </c>
      <c r="M68" s="164" t="str">
        <f t="shared" si="18"/>
        <v>INDICIO DE COMERCIO INTRAINDUSTRIAL</v>
      </c>
      <c r="N68" s="130" t="str">
        <f t="shared" si="18"/>
        <v>INDICIO DE COMERCIO INTRAINDUSTRIAL</v>
      </c>
      <c r="O68" s="164" t="str">
        <f t="shared" si="18"/>
        <v>INDICIO DE COMERCIO INTRAINDUSTRIAL</v>
      </c>
      <c r="P68" s="130" t="str">
        <f t="shared" si="18"/>
        <v>INDICIO DE COMERCIO INTRAINDUSTRIAL</v>
      </c>
      <c r="Q68" s="164" t="str">
        <f t="shared" si="18"/>
        <v>INDICIO DE COMERCIO INTRAINDUSTRIAL</v>
      </c>
      <c r="R68" s="130" t="str">
        <f t="shared" si="18"/>
        <v>INDICIO DE COMERCIO INTRAINDUSTRIAL</v>
      </c>
      <c r="S68" s="164" t="str">
        <f t="shared" si="18"/>
        <v>INDICIO DE COMERCIO INTRAINDUSTRIAL</v>
      </c>
      <c r="T68" s="130" t="str">
        <f t="shared" si="18"/>
        <v>INDICIO DE COMERCIO INTRAINDUSTRIAL</v>
      </c>
      <c r="U68" s="164" t="str">
        <f t="shared" si="18"/>
        <v>COMERCIO INTRAINDUSTRIAL</v>
      </c>
      <c r="V68" s="130" t="str">
        <f t="shared" si="18"/>
        <v>INDICIO DE COMERCIO INTRAINDUSTRIAL</v>
      </c>
      <c r="W68" s="164" t="str">
        <f t="shared" si="18"/>
        <v>INDICIO DE COMERCIO INTRAINDUSTRIAL</v>
      </c>
      <c r="X68" s="130" t="str">
        <f t="shared" si="18"/>
        <v>INDICIO DE COMERCIO INTRAINDUSTRIAL</v>
      </c>
      <c r="Y68" s="164" t="str">
        <f t="shared" si="18"/>
        <v>INDICIO DE COMERCIO INTRAINDUSTRIAL</v>
      </c>
      <c r="Z68" s="130" t="str">
        <f t="shared" si="18"/>
        <v>INDICIO DE COMERCIO INTRAINDUSTRIAL</v>
      </c>
      <c r="AA68" s="165" t="str">
        <f t="shared" si="18"/>
        <v>INDICIO DE COMERCIO INTRAINDUSTRIAL</v>
      </c>
      <c r="AB68" s="165" t="e">
        <f t="shared" ref="AB68" si="19">+IF(AB55&gt;0.33, "COMERCIO INTRAINDUSTRIAL", "INDICIO DE COMERCIO INTRAINDUSTRIAL")</f>
        <v>#DIV/0!</v>
      </c>
    </row>
    <row r="69" spans="4:28" x14ac:dyDescent="0.25">
      <c r="D69" s="1" t="s">
        <v>53</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workbookViewId="0">
      <selection activeCell="H31" sqref="H3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82" t="s">
        <v>13</v>
      </c>
      <c r="C2" s="182"/>
      <c r="D2" s="182"/>
      <c r="E2" s="182"/>
      <c r="F2" s="182"/>
      <c r="G2" s="182"/>
      <c r="H2" s="182"/>
      <c r="I2" s="182"/>
      <c r="J2" s="182"/>
      <c r="K2" s="182"/>
      <c r="L2" s="182"/>
      <c r="M2" s="182"/>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topLeftCell="A37" workbookViewId="0">
      <selection activeCell="E66" sqref="E66"/>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7" max="7" width="12.42578125" bestFit="1" customWidth="1"/>
    <col min="9" max="10" width="12.42578125" bestFit="1" customWidth="1"/>
    <col min="11" max="11" width="12.140625" customWidth="1"/>
    <col min="13" max="24" width="12.42578125" bestFit="1" customWidth="1"/>
  </cols>
  <sheetData>
    <row r="7" spans="2:16" ht="15" customHeight="1" x14ac:dyDescent="0.25">
      <c r="B7" s="189" t="s">
        <v>49</v>
      </c>
      <c r="C7" s="189"/>
      <c r="D7" s="189"/>
      <c r="E7" s="189"/>
      <c r="M7" s="189" t="s">
        <v>4</v>
      </c>
      <c r="N7" s="189"/>
      <c r="O7" s="189"/>
      <c r="P7" s="189"/>
    </row>
    <row r="8" spans="2:16" x14ac:dyDescent="0.25">
      <c r="B8" s="189"/>
      <c r="C8" s="189"/>
      <c r="D8" s="189"/>
      <c r="E8" s="189"/>
      <c r="G8" s="191" t="s">
        <v>0</v>
      </c>
      <c r="H8" s="191"/>
      <c r="I8" s="191"/>
      <c r="J8" s="191"/>
      <c r="M8" s="189"/>
      <c r="N8" s="189"/>
      <c r="O8" s="189"/>
      <c r="P8" s="189"/>
    </row>
    <row r="9" spans="2:16" x14ac:dyDescent="0.25">
      <c r="B9" s="189"/>
      <c r="C9" s="189"/>
      <c r="D9" s="189"/>
      <c r="E9" s="189"/>
      <c r="G9" s="191"/>
      <c r="H9" s="191"/>
      <c r="I9" s="191"/>
      <c r="J9" s="191"/>
      <c r="M9" s="189"/>
      <c r="N9" s="189"/>
      <c r="O9" s="189"/>
      <c r="P9" s="189"/>
    </row>
    <row r="10" spans="2:16" x14ac:dyDescent="0.25">
      <c r="B10" s="189"/>
      <c r="C10" s="189"/>
      <c r="D10" s="189"/>
      <c r="E10" s="189"/>
      <c r="G10" s="191"/>
      <c r="H10" s="191"/>
      <c r="I10" s="191"/>
      <c r="J10" s="191"/>
      <c r="M10" s="189"/>
      <c r="N10" s="189"/>
      <c r="O10" s="189"/>
      <c r="P10" s="189"/>
    </row>
    <row r="11" spans="2:16" x14ac:dyDescent="0.25">
      <c r="B11" s="189"/>
      <c r="C11" s="189"/>
      <c r="D11" s="189"/>
      <c r="E11" s="189"/>
      <c r="G11" s="191"/>
      <c r="H11" s="191"/>
      <c r="I11" s="191"/>
      <c r="J11" s="191"/>
      <c r="M11" s="189"/>
      <c r="N11" s="189"/>
      <c r="O11" s="189"/>
      <c r="P11" s="189"/>
    </row>
    <row r="12" spans="2:16" x14ac:dyDescent="0.25">
      <c r="B12" s="189"/>
      <c r="C12" s="189"/>
      <c r="D12" s="189"/>
      <c r="E12" s="189"/>
      <c r="G12" s="191"/>
      <c r="H12" s="191"/>
      <c r="I12" s="191"/>
      <c r="J12" s="191"/>
      <c r="M12" s="189"/>
      <c r="N12" s="189"/>
      <c r="O12" s="189"/>
      <c r="P12" s="189"/>
    </row>
    <row r="13" spans="2:16" x14ac:dyDescent="0.25">
      <c r="B13" s="189"/>
      <c r="C13" s="189"/>
      <c r="D13" s="189"/>
      <c r="E13" s="189"/>
      <c r="G13" s="191"/>
      <c r="H13" s="191"/>
      <c r="I13" s="191"/>
      <c r="J13" s="191"/>
      <c r="M13" s="189"/>
      <c r="N13" s="189"/>
      <c r="O13" s="189"/>
      <c r="P13" s="189"/>
    </row>
    <row r="14" spans="2:16" x14ac:dyDescent="0.25">
      <c r="B14" s="189"/>
      <c r="C14" s="189"/>
      <c r="D14" s="189"/>
      <c r="E14" s="189"/>
      <c r="G14" s="191"/>
      <c r="H14" s="191"/>
      <c r="I14" s="191"/>
      <c r="J14" s="191"/>
      <c r="M14" s="189"/>
      <c r="N14" s="189"/>
      <c r="O14" s="189"/>
      <c r="P14" s="189"/>
    </row>
    <row r="15" spans="2:16" x14ac:dyDescent="0.25">
      <c r="B15" s="189"/>
      <c r="C15" s="189"/>
      <c r="D15" s="189"/>
      <c r="E15" s="189"/>
      <c r="G15" s="191"/>
      <c r="H15" s="191"/>
      <c r="I15" s="191"/>
      <c r="J15" s="191"/>
      <c r="M15" s="189"/>
      <c r="N15" s="189"/>
      <c r="O15" s="189"/>
      <c r="P15" s="189"/>
    </row>
    <row r="16" spans="2:16" x14ac:dyDescent="0.25">
      <c r="B16" s="189"/>
      <c r="C16" s="189"/>
      <c r="D16" s="189"/>
      <c r="E16" s="189"/>
      <c r="G16" s="191"/>
      <c r="H16" s="191"/>
      <c r="I16" s="191"/>
      <c r="J16" s="191"/>
      <c r="M16" s="189"/>
      <c r="N16" s="189"/>
      <c r="O16" s="189"/>
      <c r="P16" s="189"/>
    </row>
    <row r="17" spans="3:15" x14ac:dyDescent="0.25">
      <c r="C17" s="190" t="s">
        <v>3</v>
      </c>
      <c r="D17" s="190"/>
      <c r="E17" s="190"/>
      <c r="M17" s="190" t="s">
        <v>3</v>
      </c>
      <c r="N17" s="190"/>
      <c r="O17" s="190"/>
    </row>
    <row r="43" spans="2:26" x14ac:dyDescent="0.25">
      <c r="C43" s="5" t="s">
        <v>57</v>
      </c>
      <c r="D43" s="6"/>
      <c r="E43" s="6"/>
      <c r="F43" s="6"/>
      <c r="G43" s="6"/>
      <c r="H43" s="6"/>
      <c r="I43" s="6"/>
    </row>
    <row r="44" spans="2:26" ht="15.75" thickBot="1" x14ac:dyDescent="0.3"/>
    <row r="45" spans="2:26" ht="15.75" thickBot="1" x14ac:dyDescent="0.3">
      <c r="B45" s="7" t="s">
        <v>15</v>
      </c>
      <c r="C45" s="8"/>
      <c r="D45" s="17">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row>
    <row r="46" spans="2:26" ht="15.75" thickBot="1" x14ac:dyDescent="0.3">
      <c r="B46" s="192" t="s">
        <v>27</v>
      </c>
      <c r="C46" s="199"/>
      <c r="D46" s="21">
        <v>566815.4</v>
      </c>
      <c r="E46" s="22">
        <v>612599.9</v>
      </c>
      <c r="F46" s="21">
        <v>543114.30000000005</v>
      </c>
      <c r="G46" s="22">
        <v>369789.5</v>
      </c>
      <c r="H46" s="21">
        <v>357904.5</v>
      </c>
      <c r="I46" s="22">
        <v>372539.5</v>
      </c>
      <c r="J46" s="21">
        <v>277458.2</v>
      </c>
      <c r="K46" s="22">
        <v>347314.3</v>
      </c>
      <c r="L46" s="21">
        <v>395373.5</v>
      </c>
      <c r="M46" s="22">
        <v>544250.5</v>
      </c>
      <c r="N46" s="21">
        <v>710088.7</v>
      </c>
      <c r="O46" s="22">
        <v>692046.3</v>
      </c>
      <c r="P46" s="21">
        <v>806059.5</v>
      </c>
      <c r="Q46" s="22">
        <v>854618</v>
      </c>
      <c r="R46" s="21">
        <v>788032.1</v>
      </c>
      <c r="S46" s="22">
        <v>1131840</v>
      </c>
      <c r="T46" s="21">
        <v>1396867</v>
      </c>
      <c r="U46" s="22">
        <v>1582089</v>
      </c>
      <c r="V46" s="21">
        <v>1273933</v>
      </c>
      <c r="W46" s="22">
        <v>1186627</v>
      </c>
      <c r="X46" s="21">
        <v>1148078</v>
      </c>
      <c r="Y46" s="23">
        <v>1050798</v>
      </c>
      <c r="Z46" s="23">
        <v>1118315</v>
      </c>
    </row>
    <row r="47" spans="2:26" x14ac:dyDescent="0.25">
      <c r="B47" s="200" t="s">
        <v>17</v>
      </c>
      <c r="C47" s="202"/>
      <c r="D47" s="18">
        <v>36394.239999999998</v>
      </c>
      <c r="E47" s="11">
        <v>35041.11</v>
      </c>
      <c r="F47" s="18">
        <v>39736.83</v>
      </c>
      <c r="G47" s="11">
        <v>28538.74</v>
      </c>
      <c r="H47" s="18">
        <v>44591.66</v>
      </c>
      <c r="I47" s="11">
        <v>29953.23</v>
      </c>
      <c r="J47" s="18">
        <v>44233.45</v>
      </c>
      <c r="K47" s="11">
        <v>33420.74</v>
      </c>
      <c r="L47" s="18">
        <v>26986.93</v>
      </c>
      <c r="M47" s="11">
        <v>31641.4</v>
      </c>
      <c r="N47" s="18">
        <v>73508.47</v>
      </c>
      <c r="O47" s="11">
        <v>88334.91</v>
      </c>
      <c r="P47" s="18">
        <v>101198.9</v>
      </c>
      <c r="Q47" s="11">
        <v>84591.24</v>
      </c>
      <c r="R47" s="18">
        <v>94738.82</v>
      </c>
      <c r="S47" s="11">
        <v>129923.3</v>
      </c>
      <c r="T47" s="18">
        <v>140365</v>
      </c>
      <c r="U47" s="11">
        <v>204132.8</v>
      </c>
      <c r="V47" s="18">
        <v>151946.9</v>
      </c>
      <c r="W47" s="11">
        <v>174750.6</v>
      </c>
      <c r="X47" s="18">
        <v>162921.60000000001</v>
      </c>
      <c r="Y47" s="12">
        <v>139111.29999999999</v>
      </c>
      <c r="Z47" s="12">
        <v>156054.1</v>
      </c>
    </row>
    <row r="48" spans="2:26" x14ac:dyDescent="0.25">
      <c r="B48" s="183" t="s">
        <v>18</v>
      </c>
      <c r="C48" s="197"/>
      <c r="D48" s="19">
        <v>431.077</v>
      </c>
      <c r="E48" s="13">
        <v>744.625</v>
      </c>
      <c r="F48" s="19">
        <v>433.16300000000001</v>
      </c>
      <c r="G48" s="13">
        <v>339.27100000000002</v>
      </c>
      <c r="H48" s="19">
        <v>413.27199999999999</v>
      </c>
      <c r="I48" s="13">
        <v>1596.646</v>
      </c>
      <c r="J48" s="19">
        <v>2441.511</v>
      </c>
      <c r="K48" s="13">
        <v>4074.7620000000002</v>
      </c>
      <c r="L48" s="19">
        <v>5345.652</v>
      </c>
      <c r="M48" s="13">
        <v>6404.7330000000002</v>
      </c>
      <c r="N48" s="19">
        <v>8202.9249999999993</v>
      </c>
      <c r="O48" s="13">
        <v>13697.19</v>
      </c>
      <c r="P48" s="19">
        <v>8697.1370000000006</v>
      </c>
      <c r="Q48" s="13">
        <v>8348.7669999999998</v>
      </c>
      <c r="R48" s="19">
        <v>9066.9279999999999</v>
      </c>
      <c r="S48" s="13">
        <v>5238.99</v>
      </c>
      <c r="T48" s="19">
        <v>5040.692</v>
      </c>
      <c r="U48" s="13">
        <v>2192.953</v>
      </c>
      <c r="V48" s="19">
        <v>4108.4290000000001</v>
      </c>
      <c r="W48" s="13">
        <v>3325.8510000000001</v>
      </c>
      <c r="X48" s="19">
        <v>3114.67</v>
      </c>
      <c r="Y48" s="14">
        <v>3672.6060000000002</v>
      </c>
      <c r="Z48" s="14">
        <v>3749.5970000000002</v>
      </c>
    </row>
    <row r="49" spans="2:26" s="1" customFormat="1" x14ac:dyDescent="0.25">
      <c r="B49" s="185" t="s">
        <v>19</v>
      </c>
      <c r="C49" s="198"/>
      <c r="D49" s="18">
        <v>12285.61</v>
      </c>
      <c r="E49" s="11">
        <v>9256.1209999999992</v>
      </c>
      <c r="F49" s="18">
        <v>4515.47</v>
      </c>
      <c r="G49" s="11">
        <v>2582.1239999999998</v>
      </c>
      <c r="H49" s="18">
        <v>2717.9209999999998</v>
      </c>
      <c r="I49" s="11">
        <v>1563.3440000000001</v>
      </c>
      <c r="J49" s="18">
        <v>1761.085</v>
      </c>
      <c r="K49" s="11">
        <v>4048.5729999999999</v>
      </c>
      <c r="L49" s="18">
        <v>5507.5190000000002</v>
      </c>
      <c r="M49" s="11">
        <v>6853.076</v>
      </c>
      <c r="N49" s="18">
        <v>7908.915</v>
      </c>
      <c r="O49" s="11">
        <v>4294.1880000000001</v>
      </c>
      <c r="P49" s="18">
        <v>5245.4059999999999</v>
      </c>
      <c r="Q49" s="11">
        <v>4400.3969999999999</v>
      </c>
      <c r="R49" s="18">
        <v>3709.2130000000002</v>
      </c>
      <c r="S49" s="11">
        <v>3535.3670000000002</v>
      </c>
      <c r="T49" s="18">
        <v>5011.1689999999999</v>
      </c>
      <c r="U49" s="11">
        <v>6674.6149999999998</v>
      </c>
      <c r="V49" s="18">
        <v>5816.1639999999998</v>
      </c>
      <c r="W49" s="11">
        <v>9410.3850000000002</v>
      </c>
      <c r="X49" s="18">
        <v>6149.6130000000003</v>
      </c>
      <c r="Y49" s="12">
        <v>5192.8</v>
      </c>
      <c r="Z49" s="12">
        <v>7551.5789999999997</v>
      </c>
    </row>
    <row r="50" spans="2:26" x14ac:dyDescent="0.25">
      <c r="B50" s="183" t="s">
        <v>20</v>
      </c>
      <c r="C50" s="197"/>
      <c r="D50" s="19">
        <v>299177.09999999998</v>
      </c>
      <c r="E50" s="13">
        <v>351577.8</v>
      </c>
      <c r="F50" s="19">
        <v>261338</v>
      </c>
      <c r="G50" s="13">
        <v>135035.70000000001</v>
      </c>
      <c r="H50" s="19">
        <v>129599.5</v>
      </c>
      <c r="I50" s="13">
        <v>136793.9</v>
      </c>
      <c r="J50" s="19">
        <v>38619.839999999997</v>
      </c>
      <c r="K50" s="13">
        <v>78342.649999999994</v>
      </c>
      <c r="L50" s="19">
        <v>95219.78</v>
      </c>
      <c r="M50" s="13">
        <v>139183.79999999999</v>
      </c>
      <c r="N50" s="19">
        <v>201805.4</v>
      </c>
      <c r="O50" s="13">
        <v>78632.02</v>
      </c>
      <c r="P50" s="19">
        <v>93770.39</v>
      </c>
      <c r="Q50" s="13">
        <v>127842.2</v>
      </c>
      <c r="R50" s="19">
        <v>88126.16</v>
      </c>
      <c r="S50" s="13">
        <v>211961.4</v>
      </c>
      <c r="T50" s="19">
        <v>299439.5</v>
      </c>
      <c r="U50" s="13">
        <v>442603.2</v>
      </c>
      <c r="V50" s="19">
        <v>192800.8</v>
      </c>
      <c r="W50" s="13">
        <v>159891.20000000001</v>
      </c>
      <c r="X50" s="19">
        <v>144750</v>
      </c>
      <c r="Y50" s="14">
        <v>158753.5</v>
      </c>
      <c r="Z50" s="14">
        <v>157050.1</v>
      </c>
    </row>
    <row r="51" spans="2:26" s="1" customFormat="1" x14ac:dyDescent="0.25">
      <c r="B51" s="185" t="s">
        <v>21</v>
      </c>
      <c r="C51" s="198"/>
      <c r="D51" s="18">
        <v>28.298999999999999</v>
      </c>
      <c r="E51" s="11">
        <v>1.419</v>
      </c>
      <c r="F51" s="18">
        <v>1466.6690000000001</v>
      </c>
      <c r="G51" s="11">
        <v>1734.8979999999999</v>
      </c>
      <c r="H51" s="18">
        <v>53.151000000000003</v>
      </c>
      <c r="I51" s="11">
        <v>6.4660000000000002</v>
      </c>
      <c r="J51" s="18">
        <v>108.861</v>
      </c>
      <c r="K51" s="11">
        <v>6319.759</v>
      </c>
      <c r="L51" s="18">
        <v>8211.366</v>
      </c>
      <c r="M51" s="11">
        <v>12072.8</v>
      </c>
      <c r="N51" s="18">
        <v>7600.9290000000001</v>
      </c>
      <c r="O51" s="11">
        <v>3991.5039999999999</v>
      </c>
      <c r="P51" s="18">
        <v>2248.6179999999999</v>
      </c>
      <c r="Q51" s="11">
        <v>1517.9839999999999</v>
      </c>
      <c r="R51" s="18">
        <v>111.836</v>
      </c>
      <c r="S51" s="11">
        <v>908.05399999999997</v>
      </c>
      <c r="T51" s="18">
        <v>48.235999999999997</v>
      </c>
      <c r="U51" s="11">
        <v>256.36900000000003</v>
      </c>
      <c r="V51" s="18">
        <v>334.09</v>
      </c>
      <c r="W51" s="11">
        <v>15.763</v>
      </c>
      <c r="X51" s="18">
        <v>31.18</v>
      </c>
      <c r="Y51" s="12">
        <v>46.125</v>
      </c>
      <c r="Z51" s="12">
        <v>31.661999999999999</v>
      </c>
    </row>
    <row r="52" spans="2:26" x14ac:dyDescent="0.25">
      <c r="B52" s="183" t="s">
        <v>22</v>
      </c>
      <c r="C52" s="197"/>
      <c r="D52" s="19">
        <v>113415.6</v>
      </c>
      <c r="E52" s="13">
        <v>117836.4</v>
      </c>
      <c r="F52" s="19">
        <v>124866.6</v>
      </c>
      <c r="G52" s="13">
        <v>109350</v>
      </c>
      <c r="H52" s="19">
        <v>99889.64</v>
      </c>
      <c r="I52" s="13">
        <v>104207.4</v>
      </c>
      <c r="J52" s="19">
        <v>90722.35</v>
      </c>
      <c r="K52" s="13">
        <v>103631.2</v>
      </c>
      <c r="L52" s="19">
        <v>122159.6</v>
      </c>
      <c r="M52" s="13">
        <v>173425.4</v>
      </c>
      <c r="N52" s="19">
        <v>200152.3</v>
      </c>
      <c r="O52" s="13">
        <v>245412.5</v>
      </c>
      <c r="P52" s="19">
        <v>280716.2</v>
      </c>
      <c r="Q52" s="13">
        <v>325915.40000000002</v>
      </c>
      <c r="R52" s="19">
        <v>275793.90000000002</v>
      </c>
      <c r="S52" s="13">
        <v>358677.1</v>
      </c>
      <c r="T52" s="19">
        <v>397098.3</v>
      </c>
      <c r="U52" s="13">
        <v>425252.3</v>
      </c>
      <c r="V52" s="19">
        <v>443016</v>
      </c>
      <c r="W52" s="13">
        <v>397855.8</v>
      </c>
      <c r="X52" s="19">
        <v>420248.7</v>
      </c>
      <c r="Y52" s="14">
        <v>372256</v>
      </c>
      <c r="Z52" s="14">
        <v>389871.4</v>
      </c>
    </row>
    <row r="53" spans="2:26" s="1" customFormat="1" x14ac:dyDescent="0.25">
      <c r="B53" s="185" t="s">
        <v>23</v>
      </c>
      <c r="C53" s="198"/>
      <c r="D53" s="18">
        <v>57105.75</v>
      </c>
      <c r="E53" s="11">
        <v>51116.22</v>
      </c>
      <c r="F53" s="18">
        <v>61519.23</v>
      </c>
      <c r="G53" s="11">
        <v>50182.17</v>
      </c>
      <c r="H53" s="18">
        <v>46588.28</v>
      </c>
      <c r="I53" s="11">
        <v>58696.82</v>
      </c>
      <c r="J53" s="18">
        <v>60855.64</v>
      </c>
      <c r="K53" s="11">
        <v>68937.02</v>
      </c>
      <c r="L53" s="18">
        <v>80852.19</v>
      </c>
      <c r="M53" s="11">
        <v>108313.3</v>
      </c>
      <c r="N53" s="18">
        <v>136504.1</v>
      </c>
      <c r="O53" s="11">
        <v>169896.7</v>
      </c>
      <c r="P53" s="18">
        <v>185125.7</v>
      </c>
      <c r="Q53" s="11">
        <v>171600</v>
      </c>
      <c r="R53" s="18">
        <v>156253.4</v>
      </c>
      <c r="S53" s="11">
        <v>238062.2</v>
      </c>
      <c r="T53" s="18">
        <v>244664</v>
      </c>
      <c r="U53" s="11">
        <v>237674.1</v>
      </c>
      <c r="V53" s="18">
        <v>205836.6</v>
      </c>
      <c r="W53" s="11">
        <v>185571.9</v>
      </c>
      <c r="X53" s="18">
        <v>165605.6</v>
      </c>
      <c r="Y53" s="12">
        <v>143171</v>
      </c>
      <c r="Z53" s="12">
        <v>159090.6</v>
      </c>
    </row>
    <row r="54" spans="2:26" x14ac:dyDescent="0.25">
      <c r="B54" s="183" t="s">
        <v>24</v>
      </c>
      <c r="C54" s="197"/>
      <c r="D54" s="19">
        <v>18628.41</v>
      </c>
      <c r="E54" s="13">
        <v>14223.76</v>
      </c>
      <c r="F54" s="19">
        <v>19857.759999999998</v>
      </c>
      <c r="G54" s="13">
        <v>19823.03</v>
      </c>
      <c r="H54" s="19">
        <v>13686.56</v>
      </c>
      <c r="I54" s="13">
        <v>16439.54</v>
      </c>
      <c r="J54" s="19">
        <v>15083.32</v>
      </c>
      <c r="K54" s="13">
        <v>21980.58</v>
      </c>
      <c r="L54" s="19">
        <v>19271.599999999999</v>
      </c>
      <c r="M54" s="13">
        <v>25606.04</v>
      </c>
      <c r="N54" s="19">
        <v>32271.599999999999</v>
      </c>
      <c r="O54" s="13">
        <v>40429.94</v>
      </c>
      <c r="P54" s="19">
        <v>78414.97</v>
      </c>
      <c r="Q54" s="13">
        <v>67559.7</v>
      </c>
      <c r="R54" s="19">
        <v>92401.62</v>
      </c>
      <c r="S54" s="13">
        <v>99953.43</v>
      </c>
      <c r="T54" s="19">
        <v>198474.4</v>
      </c>
      <c r="U54" s="13">
        <v>147514.6</v>
      </c>
      <c r="V54" s="19">
        <v>150410.5</v>
      </c>
      <c r="W54" s="13">
        <v>142334.6</v>
      </c>
      <c r="X54" s="19">
        <v>140738.20000000001</v>
      </c>
      <c r="Y54" s="14">
        <v>131181</v>
      </c>
      <c r="Z54" s="14">
        <v>140922.70000000001</v>
      </c>
    </row>
    <row r="55" spans="2:26" s="1" customFormat="1" x14ac:dyDescent="0.25">
      <c r="B55" s="185" t="s">
        <v>25</v>
      </c>
      <c r="C55" s="198"/>
      <c r="D55" s="18">
        <v>29349.26</v>
      </c>
      <c r="E55" s="11">
        <v>32802.400000000001</v>
      </c>
      <c r="F55" s="18">
        <v>29380.62</v>
      </c>
      <c r="G55" s="11">
        <v>22203.59</v>
      </c>
      <c r="H55" s="18">
        <v>20364.54</v>
      </c>
      <c r="I55" s="11">
        <v>23282.22</v>
      </c>
      <c r="J55" s="18">
        <v>23632.14</v>
      </c>
      <c r="K55" s="11">
        <v>26558.95</v>
      </c>
      <c r="L55" s="18">
        <v>31763.79</v>
      </c>
      <c r="M55" s="11">
        <v>40739.25</v>
      </c>
      <c r="N55" s="18">
        <v>42094.43</v>
      </c>
      <c r="O55" s="11">
        <v>47267.39</v>
      </c>
      <c r="P55" s="18">
        <v>50439.27</v>
      </c>
      <c r="Q55" s="11">
        <v>62730.16</v>
      </c>
      <c r="R55" s="18">
        <v>67515.41</v>
      </c>
      <c r="S55" s="11">
        <v>82867.08</v>
      </c>
      <c r="T55" s="18">
        <v>106255.5</v>
      </c>
      <c r="U55" s="11">
        <v>115429.7</v>
      </c>
      <c r="V55" s="18">
        <v>119365.1</v>
      </c>
      <c r="W55" s="11">
        <v>113146.2</v>
      </c>
      <c r="X55" s="18">
        <v>104078.7</v>
      </c>
      <c r="Y55" s="12">
        <v>97100.88</v>
      </c>
      <c r="Z55" s="12">
        <v>103993.8</v>
      </c>
    </row>
    <row r="56" spans="2:26" ht="15.75" thickBot="1" x14ac:dyDescent="0.3">
      <c r="B56" s="187" t="s">
        <v>26</v>
      </c>
      <c r="C56" s="206"/>
      <c r="D56" s="20">
        <v>7.0000000000000001E-3</v>
      </c>
      <c r="E56" s="134">
        <v>3.7999999999999999E-2</v>
      </c>
      <c r="F56" s="20"/>
      <c r="G56" s="15"/>
      <c r="H56" s="135"/>
      <c r="I56" s="15"/>
      <c r="J56" s="20"/>
      <c r="K56" s="15"/>
      <c r="L56" s="20">
        <v>55.116999999999997</v>
      </c>
      <c r="M56" s="15">
        <v>10.789</v>
      </c>
      <c r="N56" s="20">
        <v>39.64</v>
      </c>
      <c r="O56" s="15">
        <v>89.965000000000003</v>
      </c>
      <c r="P56" s="20">
        <v>202.898</v>
      </c>
      <c r="Q56" s="15">
        <v>112.048</v>
      </c>
      <c r="R56" s="20">
        <v>314.83999999999997</v>
      </c>
      <c r="S56" s="15">
        <v>713.30700000000002</v>
      </c>
      <c r="T56" s="20">
        <v>469.87200000000001</v>
      </c>
      <c r="U56" s="15">
        <v>358.69200000000001</v>
      </c>
      <c r="V56" s="20">
        <v>298.26100000000002</v>
      </c>
      <c r="W56" s="15">
        <v>325.01900000000001</v>
      </c>
      <c r="X56" s="20">
        <v>439.23500000000001</v>
      </c>
      <c r="Y56" s="16">
        <v>313.16800000000001</v>
      </c>
      <c r="Z56" s="16"/>
    </row>
    <row r="57" spans="2:26" x14ac:dyDescent="0.25">
      <c r="B57" t="s">
        <v>52</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57"/>
  <sheetViews>
    <sheetView showGridLines="0" topLeftCell="A34" workbookViewId="0">
      <selection activeCell="J60" sqref="J60"/>
    </sheetView>
  </sheetViews>
  <sheetFormatPr baseColWidth="10" defaultRowHeight="15" x14ac:dyDescent="0.25"/>
  <cols>
    <col min="1" max="1" width="8" customWidth="1"/>
    <col min="4" max="4" width="19.140625" customWidth="1"/>
    <col min="5" max="8" width="12.42578125" bestFit="1" customWidth="1"/>
    <col min="14" max="23" width="12.42578125" bestFit="1" customWidth="1"/>
    <col min="24" max="24" width="12.28515625" customWidth="1"/>
    <col min="25" max="25" width="13.140625" customWidth="1"/>
    <col min="26" max="26" width="12.42578125" bestFit="1" customWidth="1"/>
  </cols>
  <sheetData>
    <row r="7" spans="2:16" x14ac:dyDescent="0.25">
      <c r="B7" s="203" t="s">
        <v>5</v>
      </c>
      <c r="C7" s="204"/>
      <c r="D7" s="204"/>
      <c r="E7" s="204"/>
      <c r="M7" s="189" t="s">
        <v>6</v>
      </c>
      <c r="N7" s="205"/>
      <c r="O7" s="205"/>
      <c r="P7" s="205"/>
    </row>
    <row r="8" spans="2:16" x14ac:dyDescent="0.25">
      <c r="B8" s="204"/>
      <c r="C8" s="204"/>
      <c r="D8" s="204"/>
      <c r="E8" s="204"/>
      <c r="G8" s="191" t="s">
        <v>1</v>
      </c>
      <c r="H8" s="191"/>
      <c r="I8" s="191"/>
      <c r="J8" s="191"/>
      <c r="K8" s="191"/>
      <c r="M8" s="205"/>
      <c r="N8" s="205"/>
      <c r="O8" s="205"/>
      <c r="P8" s="205"/>
    </row>
    <row r="9" spans="2:16" x14ac:dyDescent="0.25">
      <c r="B9" s="204"/>
      <c r="C9" s="204"/>
      <c r="D9" s="204"/>
      <c r="E9" s="204"/>
      <c r="G9" s="191"/>
      <c r="H9" s="191"/>
      <c r="I9" s="191"/>
      <c r="J9" s="191"/>
      <c r="K9" s="191"/>
      <c r="M9" s="205"/>
      <c r="N9" s="205"/>
      <c r="O9" s="205"/>
      <c r="P9" s="205"/>
    </row>
    <row r="10" spans="2:16" x14ac:dyDescent="0.25">
      <c r="B10" s="204"/>
      <c r="C10" s="204"/>
      <c r="D10" s="204"/>
      <c r="E10" s="204"/>
      <c r="G10" s="191"/>
      <c r="H10" s="191"/>
      <c r="I10" s="191"/>
      <c r="J10" s="191"/>
      <c r="K10" s="191"/>
      <c r="M10" s="205"/>
      <c r="N10" s="205"/>
      <c r="O10" s="205"/>
      <c r="P10" s="205"/>
    </row>
    <row r="11" spans="2:16" x14ac:dyDescent="0.25">
      <c r="B11" s="204"/>
      <c r="C11" s="204"/>
      <c r="D11" s="204"/>
      <c r="E11" s="204"/>
      <c r="G11" s="191"/>
      <c r="H11" s="191"/>
      <c r="I11" s="191"/>
      <c r="J11" s="191"/>
      <c r="K11" s="191"/>
      <c r="M11" s="205"/>
      <c r="N11" s="205"/>
      <c r="O11" s="205"/>
      <c r="P11" s="205"/>
    </row>
    <row r="12" spans="2:16" x14ac:dyDescent="0.25">
      <c r="B12" s="204"/>
      <c r="C12" s="204"/>
      <c r="D12" s="204"/>
      <c r="E12" s="204"/>
      <c r="G12" s="191"/>
      <c r="H12" s="191"/>
      <c r="I12" s="191"/>
      <c r="J12" s="191"/>
      <c r="K12" s="191"/>
      <c r="M12" s="205"/>
      <c r="N12" s="205"/>
      <c r="O12" s="205"/>
      <c r="P12" s="205"/>
    </row>
    <row r="13" spans="2:16" x14ac:dyDescent="0.25">
      <c r="B13" s="204"/>
      <c r="C13" s="204"/>
      <c r="D13" s="204"/>
      <c r="E13" s="204"/>
      <c r="G13" s="191"/>
      <c r="H13" s="191"/>
      <c r="I13" s="191"/>
      <c r="J13" s="191"/>
      <c r="K13" s="191"/>
      <c r="M13" s="205"/>
      <c r="N13" s="205"/>
      <c r="O13" s="205"/>
      <c r="P13" s="205"/>
    </row>
    <row r="14" spans="2:16" x14ac:dyDescent="0.25">
      <c r="B14" s="204"/>
      <c r="C14" s="204"/>
      <c r="D14" s="204"/>
      <c r="E14" s="204"/>
      <c r="G14" s="191"/>
      <c r="H14" s="191"/>
      <c r="I14" s="191"/>
      <c r="J14" s="191"/>
      <c r="K14" s="191"/>
      <c r="M14" s="205"/>
      <c r="N14" s="205"/>
      <c r="O14" s="205"/>
      <c r="P14" s="205"/>
    </row>
    <row r="15" spans="2:16" x14ac:dyDescent="0.25">
      <c r="B15" s="204"/>
      <c r="C15" s="204"/>
      <c r="D15" s="204"/>
      <c r="E15" s="204"/>
      <c r="G15" s="191"/>
      <c r="H15" s="191"/>
      <c r="I15" s="191"/>
      <c r="J15" s="191"/>
      <c r="K15" s="191"/>
      <c r="M15" s="205"/>
      <c r="N15" s="205"/>
      <c r="O15" s="205"/>
      <c r="P15" s="205"/>
    </row>
    <row r="16" spans="2:16" x14ac:dyDescent="0.25">
      <c r="B16" s="204"/>
      <c r="C16" s="204"/>
      <c r="D16" s="204"/>
      <c r="E16" s="204"/>
      <c r="G16" s="191"/>
      <c r="H16" s="191"/>
      <c r="I16" s="191"/>
      <c r="J16" s="191"/>
      <c r="K16" s="191"/>
      <c r="M16" s="205"/>
      <c r="N16" s="205"/>
      <c r="O16" s="205"/>
      <c r="P16" s="205"/>
    </row>
    <row r="17" spans="3:15" x14ac:dyDescent="0.25">
      <c r="C17" s="190" t="s">
        <v>3</v>
      </c>
      <c r="D17" s="190"/>
      <c r="E17" s="190"/>
      <c r="M17" s="190" t="s">
        <v>3</v>
      </c>
      <c r="N17" s="190"/>
      <c r="O17" s="190"/>
    </row>
    <row r="42" spans="2:27" x14ac:dyDescent="0.25">
      <c r="C42" s="4" t="s">
        <v>58</v>
      </c>
    </row>
    <row r="44" spans="2:27" ht="15.75" thickBot="1" x14ac:dyDescent="0.3"/>
    <row r="45" spans="2:27" ht="15.75" thickBot="1" x14ac:dyDescent="0.3">
      <c r="B45" s="194" t="s">
        <v>15</v>
      </c>
      <c r="C45" s="195"/>
      <c r="D45" s="196"/>
      <c r="E45" s="9">
        <v>1995</v>
      </c>
      <c r="F45" s="17">
        <v>1996</v>
      </c>
      <c r="G45" s="9">
        <v>1997</v>
      </c>
      <c r="H45" s="17">
        <v>1998</v>
      </c>
      <c r="I45" s="9">
        <v>1999</v>
      </c>
      <c r="J45" s="17">
        <v>2000</v>
      </c>
      <c r="K45" s="9">
        <v>2001</v>
      </c>
      <c r="L45" s="17">
        <v>2002</v>
      </c>
      <c r="M45" s="9">
        <v>2003</v>
      </c>
      <c r="N45" s="17">
        <v>2004</v>
      </c>
      <c r="O45" s="9">
        <v>2005</v>
      </c>
      <c r="P45" s="17">
        <v>2006</v>
      </c>
      <c r="Q45" s="9">
        <v>2007</v>
      </c>
      <c r="R45" s="17">
        <v>2008</v>
      </c>
      <c r="S45" s="9">
        <v>2009</v>
      </c>
      <c r="T45" s="17">
        <v>2010</v>
      </c>
      <c r="U45" s="9">
        <v>2011</v>
      </c>
      <c r="V45" s="17">
        <v>2012</v>
      </c>
      <c r="W45" s="9">
        <v>2013</v>
      </c>
      <c r="X45" s="17">
        <v>2014</v>
      </c>
      <c r="Y45" s="10">
        <v>2015</v>
      </c>
      <c r="Z45" s="10">
        <v>2016</v>
      </c>
      <c r="AA45" s="10">
        <v>2017</v>
      </c>
    </row>
    <row r="46" spans="2:27" ht="15.75" thickBot="1" x14ac:dyDescent="0.3">
      <c r="B46" s="192" t="s">
        <v>16</v>
      </c>
      <c r="C46" s="193"/>
      <c r="D46" s="199"/>
      <c r="E46" s="22">
        <v>125924.6</v>
      </c>
      <c r="F46" s="21">
        <v>124033.9</v>
      </c>
      <c r="G46" s="22">
        <v>158826</v>
      </c>
      <c r="H46" s="21">
        <v>149415.4</v>
      </c>
      <c r="I46" s="22">
        <v>108712.5</v>
      </c>
      <c r="J46" s="21">
        <v>144714.6</v>
      </c>
      <c r="K46" s="22">
        <v>159239.9</v>
      </c>
      <c r="L46" s="21">
        <v>160309.79999999999</v>
      </c>
      <c r="M46" s="22">
        <v>193369.7</v>
      </c>
      <c r="N46" s="21">
        <v>244672.2</v>
      </c>
      <c r="O46" s="22">
        <v>350106.5</v>
      </c>
      <c r="P46" s="21">
        <v>517427.6</v>
      </c>
      <c r="Q46" s="22">
        <v>607676.4</v>
      </c>
      <c r="R46" s="21">
        <v>731529.3</v>
      </c>
      <c r="S46" s="22">
        <v>623285.5</v>
      </c>
      <c r="T46" s="21">
        <v>786248.8</v>
      </c>
      <c r="U46" s="22">
        <v>1024539</v>
      </c>
      <c r="V46" s="21">
        <v>911955.3</v>
      </c>
      <c r="W46" s="22">
        <v>870181.4</v>
      </c>
      <c r="X46" s="21">
        <v>1204811</v>
      </c>
      <c r="Y46" s="23">
        <v>937225.7</v>
      </c>
      <c r="Z46" s="23">
        <v>682253.5</v>
      </c>
      <c r="AA46" s="23">
        <v>689448.4</v>
      </c>
    </row>
    <row r="47" spans="2:27" x14ac:dyDescent="0.25">
      <c r="B47" s="200" t="s">
        <v>28</v>
      </c>
      <c r="C47" s="201"/>
      <c r="D47" s="202"/>
      <c r="E47" s="11">
        <v>31061.25</v>
      </c>
      <c r="F47" s="18">
        <v>34377.300000000003</v>
      </c>
      <c r="G47" s="11">
        <v>31221.88</v>
      </c>
      <c r="H47" s="18">
        <v>25697.439999999999</v>
      </c>
      <c r="I47" s="11">
        <v>18999.22</v>
      </c>
      <c r="J47" s="18">
        <v>27644.44</v>
      </c>
      <c r="K47" s="11">
        <v>37626.730000000003</v>
      </c>
      <c r="L47" s="18">
        <v>30847.040000000001</v>
      </c>
      <c r="M47" s="11">
        <v>34136.14</v>
      </c>
      <c r="N47" s="18">
        <v>40578.620000000003</v>
      </c>
      <c r="O47" s="11">
        <v>52514.62</v>
      </c>
      <c r="P47" s="18">
        <v>64040</v>
      </c>
      <c r="Q47" s="11">
        <v>62806</v>
      </c>
      <c r="R47" s="18">
        <v>105869.5</v>
      </c>
      <c r="S47" s="11">
        <v>156599.1</v>
      </c>
      <c r="T47" s="18">
        <v>150416.5</v>
      </c>
      <c r="U47" s="11">
        <v>220800.9</v>
      </c>
      <c r="V47" s="18">
        <v>222156.5</v>
      </c>
      <c r="W47" s="11">
        <v>173496.7</v>
      </c>
      <c r="X47" s="18">
        <v>151943.70000000001</v>
      </c>
      <c r="Y47" s="12">
        <v>138573.79999999999</v>
      </c>
      <c r="Z47" s="12">
        <v>151150.9</v>
      </c>
      <c r="AA47" s="12">
        <v>108883.5</v>
      </c>
    </row>
    <row r="48" spans="2:27" x14ac:dyDescent="0.25">
      <c r="B48" s="183" t="s">
        <v>29</v>
      </c>
      <c r="C48" s="184"/>
      <c r="D48" s="197"/>
      <c r="E48" s="13">
        <v>134.32599999999999</v>
      </c>
      <c r="F48" s="19">
        <v>156.28100000000001</v>
      </c>
      <c r="G48" s="13">
        <v>254.98400000000001</v>
      </c>
      <c r="H48" s="19">
        <v>412.07799999999997</v>
      </c>
      <c r="I48" s="13">
        <v>616.73699999999997</v>
      </c>
      <c r="J48" s="19">
        <v>341.06099999999998</v>
      </c>
      <c r="K48" s="13">
        <v>138.18600000000001</v>
      </c>
      <c r="L48" s="19">
        <v>21.097000000000001</v>
      </c>
      <c r="M48" s="13">
        <v>13.946</v>
      </c>
      <c r="N48" s="19">
        <v>18.974</v>
      </c>
      <c r="O48" s="13">
        <v>22.803999999999998</v>
      </c>
      <c r="P48" s="19">
        <v>33.271000000000001</v>
      </c>
      <c r="Q48" s="13">
        <v>92.959000000000003</v>
      </c>
      <c r="R48" s="19">
        <v>138.26</v>
      </c>
      <c r="S48" s="13">
        <v>69.524000000000001</v>
      </c>
      <c r="T48" s="19">
        <v>271.27499999999998</v>
      </c>
      <c r="U48" s="13">
        <v>172.62899999999999</v>
      </c>
      <c r="V48" s="19">
        <v>184.53200000000001</v>
      </c>
      <c r="W48" s="13">
        <v>268.90499999999997</v>
      </c>
      <c r="X48" s="19">
        <v>208.11099999999999</v>
      </c>
      <c r="Y48" s="14">
        <v>239.89099999999999</v>
      </c>
      <c r="Z48" s="14">
        <v>217.63200000000001</v>
      </c>
      <c r="AA48" s="14">
        <v>167.18299999999999</v>
      </c>
    </row>
    <row r="49" spans="2:27" x14ac:dyDescent="0.25">
      <c r="B49" s="185" t="s">
        <v>30</v>
      </c>
      <c r="C49" s="186"/>
      <c r="D49" s="198"/>
      <c r="E49" s="11">
        <v>12925.43</v>
      </c>
      <c r="F49" s="18">
        <v>12927.09</v>
      </c>
      <c r="G49" s="11">
        <v>15695.98</v>
      </c>
      <c r="H49" s="18">
        <v>11398.39</v>
      </c>
      <c r="I49" s="11">
        <v>6718.4290000000001</v>
      </c>
      <c r="J49" s="18">
        <v>6687.7250000000004</v>
      </c>
      <c r="K49" s="11">
        <v>7612.8580000000002</v>
      </c>
      <c r="L49" s="18">
        <v>5769.0770000000002</v>
      </c>
      <c r="M49" s="11">
        <v>6119.1329999999998</v>
      </c>
      <c r="N49" s="18">
        <v>9937.5290000000005</v>
      </c>
      <c r="O49" s="11">
        <v>10892.48</v>
      </c>
      <c r="P49" s="18">
        <v>13340.74</v>
      </c>
      <c r="Q49" s="11">
        <v>12903.67</v>
      </c>
      <c r="R49" s="18">
        <v>15664.25</v>
      </c>
      <c r="S49" s="11">
        <v>8466.6219999999994</v>
      </c>
      <c r="T49" s="18">
        <v>15651.05</v>
      </c>
      <c r="U49" s="11">
        <v>17477.84</v>
      </c>
      <c r="V49" s="18">
        <v>14132.65</v>
      </c>
      <c r="W49" s="11">
        <v>12411.66</v>
      </c>
      <c r="X49" s="18">
        <v>12536.79</v>
      </c>
      <c r="Y49" s="12">
        <v>8864.0990000000002</v>
      </c>
      <c r="Z49" s="12">
        <v>9838.9789999999994</v>
      </c>
      <c r="AA49" s="12">
        <v>7373.82</v>
      </c>
    </row>
    <row r="50" spans="2:27" x14ac:dyDescent="0.25">
      <c r="B50" s="183" t="s">
        <v>31</v>
      </c>
      <c r="C50" s="184"/>
      <c r="D50" s="197"/>
      <c r="E50" s="13">
        <v>5522.0959999999995</v>
      </c>
      <c r="F50" s="19">
        <v>1857.5920000000001</v>
      </c>
      <c r="G50" s="13">
        <v>4548.1769999999997</v>
      </c>
      <c r="H50" s="19">
        <v>4857.2619999999997</v>
      </c>
      <c r="I50" s="13">
        <v>3069.127</v>
      </c>
      <c r="J50" s="19">
        <v>1597.992</v>
      </c>
      <c r="K50" s="13">
        <v>4765.7920000000004</v>
      </c>
      <c r="L50" s="19">
        <v>2143.6799999999998</v>
      </c>
      <c r="M50" s="13">
        <v>15870.11</v>
      </c>
      <c r="N50" s="19">
        <v>7803.8239999999996</v>
      </c>
      <c r="O50" s="13">
        <v>3011.8670000000002</v>
      </c>
      <c r="P50" s="19">
        <v>3749.19</v>
      </c>
      <c r="Q50" s="13">
        <v>2168.9229999999998</v>
      </c>
      <c r="R50" s="19">
        <v>3969.6779999999999</v>
      </c>
      <c r="S50" s="13">
        <v>1843.7449999999999</v>
      </c>
      <c r="T50" s="19">
        <v>1569.6769999999999</v>
      </c>
      <c r="U50" s="13">
        <v>60188.31</v>
      </c>
      <c r="V50" s="19">
        <v>430.392</v>
      </c>
      <c r="W50" s="13">
        <v>25967.599999999999</v>
      </c>
      <c r="X50" s="19">
        <v>287269.09999999998</v>
      </c>
      <c r="Y50" s="14">
        <v>193133</v>
      </c>
      <c r="Z50" s="14">
        <v>14176.09</v>
      </c>
      <c r="AA50" s="14">
        <v>93022.59</v>
      </c>
    </row>
    <row r="51" spans="2:27" x14ac:dyDescent="0.25">
      <c r="B51" s="185" t="s">
        <v>32</v>
      </c>
      <c r="C51" s="186"/>
      <c r="D51" s="198"/>
      <c r="E51" s="11">
        <v>2889.6239999999998</v>
      </c>
      <c r="F51" s="18">
        <v>963.51300000000003</v>
      </c>
      <c r="G51" s="11">
        <v>1171.999</v>
      </c>
      <c r="H51" s="18">
        <v>81.703000000000003</v>
      </c>
      <c r="I51" s="11">
        <v>648.86300000000006</v>
      </c>
      <c r="J51" s="18">
        <v>982.41099999999994</v>
      </c>
      <c r="K51" s="11">
        <v>64.727000000000004</v>
      </c>
      <c r="L51" s="18">
        <v>79.263000000000005</v>
      </c>
      <c r="M51" s="11">
        <v>85.971999999999994</v>
      </c>
      <c r="N51" s="18">
        <v>76.947999999999993</v>
      </c>
      <c r="O51" s="11">
        <v>302.54399999999998</v>
      </c>
      <c r="P51" s="18">
        <v>261.339</v>
      </c>
      <c r="Q51" s="11">
        <v>511.947</v>
      </c>
      <c r="R51" s="18">
        <v>2979.6080000000002</v>
      </c>
      <c r="S51" s="11">
        <v>2182.0250000000001</v>
      </c>
      <c r="T51" s="18">
        <v>3266.0259999999998</v>
      </c>
      <c r="U51" s="11">
        <v>4481.6809999999996</v>
      </c>
      <c r="V51" s="18">
        <v>4099.0469999999996</v>
      </c>
      <c r="W51" s="11">
        <v>10080.290000000001</v>
      </c>
      <c r="X51" s="18">
        <v>37646.47</v>
      </c>
      <c r="Y51" s="12">
        <v>10984.95</v>
      </c>
      <c r="Z51" s="12">
        <v>20985.54</v>
      </c>
      <c r="AA51" s="12">
        <v>17603.16</v>
      </c>
    </row>
    <row r="52" spans="2:27" x14ac:dyDescent="0.25">
      <c r="B52" s="183" t="s">
        <v>33</v>
      </c>
      <c r="C52" s="184"/>
      <c r="D52" s="197"/>
      <c r="E52" s="13">
        <v>13218.61</v>
      </c>
      <c r="F52" s="19">
        <v>13802.92</v>
      </c>
      <c r="G52" s="13">
        <v>16223.16</v>
      </c>
      <c r="H52" s="19">
        <v>23201.26</v>
      </c>
      <c r="I52" s="13">
        <v>16749.64</v>
      </c>
      <c r="J52" s="19">
        <v>13574.24</v>
      </c>
      <c r="K52" s="13">
        <v>16332.07</v>
      </c>
      <c r="L52" s="19">
        <v>18242.75</v>
      </c>
      <c r="M52" s="13">
        <v>20368.240000000002</v>
      </c>
      <c r="N52" s="19">
        <v>26976.400000000001</v>
      </c>
      <c r="O52" s="13">
        <v>43731.83</v>
      </c>
      <c r="P52" s="19">
        <v>57421.56</v>
      </c>
      <c r="Q52" s="13">
        <v>76289.62</v>
      </c>
      <c r="R52" s="19">
        <v>97068.79</v>
      </c>
      <c r="S52" s="13">
        <v>91594.98</v>
      </c>
      <c r="T52" s="19">
        <v>110668.2</v>
      </c>
      <c r="U52" s="13">
        <v>129687.9</v>
      </c>
      <c r="V52" s="19">
        <v>153294.79999999999</v>
      </c>
      <c r="W52" s="13">
        <v>141149.5</v>
      </c>
      <c r="X52" s="19">
        <v>145309.79999999999</v>
      </c>
      <c r="Y52" s="14">
        <v>143913.1</v>
      </c>
      <c r="Z52" s="14">
        <v>110962</v>
      </c>
      <c r="AA52" s="14">
        <v>93561.71</v>
      </c>
    </row>
    <row r="53" spans="2:27" x14ac:dyDescent="0.25">
      <c r="B53" s="185" t="s">
        <v>34</v>
      </c>
      <c r="C53" s="186"/>
      <c r="D53" s="198"/>
      <c r="E53" s="11">
        <v>51887.199999999997</v>
      </c>
      <c r="F53" s="18">
        <v>50496.37</v>
      </c>
      <c r="G53" s="11">
        <v>77456.78</v>
      </c>
      <c r="H53" s="18">
        <v>67547.570000000007</v>
      </c>
      <c r="I53" s="11">
        <v>53506.14</v>
      </c>
      <c r="J53" s="18">
        <v>82274.490000000005</v>
      </c>
      <c r="K53" s="11">
        <v>82824.47</v>
      </c>
      <c r="L53" s="18">
        <v>86754.86</v>
      </c>
      <c r="M53" s="11">
        <v>94039.679999999993</v>
      </c>
      <c r="N53" s="18">
        <v>146150.70000000001</v>
      </c>
      <c r="O53" s="11">
        <v>200732.7</v>
      </c>
      <c r="P53" s="18">
        <v>321610.90000000002</v>
      </c>
      <c r="Q53" s="11">
        <v>369684.7</v>
      </c>
      <c r="R53" s="18">
        <v>368068.6</v>
      </c>
      <c r="S53" s="11">
        <v>253109.4</v>
      </c>
      <c r="T53" s="18">
        <v>379985</v>
      </c>
      <c r="U53" s="11">
        <v>424662.3</v>
      </c>
      <c r="V53" s="18">
        <v>351431.2</v>
      </c>
      <c r="W53" s="11">
        <v>336072.3</v>
      </c>
      <c r="X53" s="18">
        <v>391533.7</v>
      </c>
      <c r="Y53" s="12">
        <v>337179.6</v>
      </c>
      <c r="Z53" s="12">
        <v>292783.40000000002</v>
      </c>
      <c r="AA53" s="12">
        <v>272486.2</v>
      </c>
    </row>
    <row r="54" spans="2:27" x14ac:dyDescent="0.25">
      <c r="B54" s="25" t="s">
        <v>35</v>
      </c>
      <c r="C54" s="26"/>
      <c r="D54" s="27"/>
      <c r="E54" s="13">
        <v>2713.357</v>
      </c>
      <c r="F54" s="19">
        <v>2554.2800000000002</v>
      </c>
      <c r="G54" s="13">
        <v>3178.74</v>
      </c>
      <c r="H54" s="19">
        <v>7874.07</v>
      </c>
      <c r="I54" s="13">
        <v>3093.21</v>
      </c>
      <c r="J54" s="19">
        <v>4717.8500000000004</v>
      </c>
      <c r="K54" s="13">
        <v>1535.546</v>
      </c>
      <c r="L54" s="19">
        <v>2361.9259999999999</v>
      </c>
      <c r="M54" s="13">
        <v>1450.9549999999999</v>
      </c>
      <c r="N54" s="19">
        <v>2620.0129999999999</v>
      </c>
      <c r="O54" s="13">
        <v>3074.0810000000001</v>
      </c>
      <c r="P54" s="19">
        <v>8215.7000000000007</v>
      </c>
      <c r="Q54" s="13">
        <v>11663.92</v>
      </c>
      <c r="R54" s="19">
        <v>17409.55</v>
      </c>
      <c r="S54" s="13">
        <v>15484.2</v>
      </c>
      <c r="T54" s="19">
        <v>21979.25</v>
      </c>
      <c r="U54" s="13">
        <v>30016.74</v>
      </c>
      <c r="V54" s="19">
        <v>23774.799999999999</v>
      </c>
      <c r="W54" s="13">
        <v>35409.760000000002</v>
      </c>
      <c r="X54" s="19">
        <v>55868.56</v>
      </c>
      <c r="Y54" s="14">
        <v>19713.060000000001</v>
      </c>
      <c r="Z54" s="14">
        <v>15935.89</v>
      </c>
      <c r="AA54" s="14">
        <v>31389.58</v>
      </c>
    </row>
    <row r="55" spans="2:27" x14ac:dyDescent="0.25">
      <c r="B55" s="28" t="s">
        <v>36</v>
      </c>
      <c r="C55" s="29"/>
      <c r="D55" s="30"/>
      <c r="E55" s="11">
        <v>5572.69</v>
      </c>
      <c r="F55" s="18">
        <v>6898.5879999999997</v>
      </c>
      <c r="G55" s="11">
        <v>9074.3160000000007</v>
      </c>
      <c r="H55" s="18">
        <v>8345.6769999999997</v>
      </c>
      <c r="I55" s="11">
        <v>5308.8710000000001</v>
      </c>
      <c r="J55" s="18">
        <v>6894.415</v>
      </c>
      <c r="K55" s="11">
        <v>8336.7309999999998</v>
      </c>
      <c r="L55" s="18">
        <v>14046.79</v>
      </c>
      <c r="M55" s="11">
        <v>21051.49</v>
      </c>
      <c r="N55" s="18">
        <v>10282.379999999999</v>
      </c>
      <c r="O55" s="11">
        <v>35533.269999999997</v>
      </c>
      <c r="P55" s="18">
        <v>48434.66</v>
      </c>
      <c r="Q55" s="11">
        <v>71267.259999999995</v>
      </c>
      <c r="R55" s="18">
        <v>120122.8</v>
      </c>
      <c r="S55" s="11">
        <v>93645.63</v>
      </c>
      <c r="T55" s="18">
        <v>102196.6</v>
      </c>
      <c r="U55" s="11">
        <v>136645.5</v>
      </c>
      <c r="V55" s="18">
        <v>142152</v>
      </c>
      <c r="W55" s="11">
        <v>134975.4</v>
      </c>
      <c r="X55" s="18">
        <v>122245.4</v>
      </c>
      <c r="Y55" s="12">
        <v>84260.42</v>
      </c>
      <c r="Z55" s="12">
        <v>65796.91</v>
      </c>
      <c r="AA55" s="12">
        <v>64960.74</v>
      </c>
    </row>
    <row r="56" spans="2:27" ht="15.75" thickBot="1" x14ac:dyDescent="0.3">
      <c r="B56" s="31" t="s">
        <v>37</v>
      </c>
      <c r="C56" s="32"/>
      <c r="D56" s="33"/>
      <c r="E56" s="134"/>
      <c r="F56" s="135"/>
      <c r="G56" s="15">
        <v>2E-3</v>
      </c>
      <c r="H56" s="20"/>
      <c r="I56" s="134">
        <v>2.302</v>
      </c>
      <c r="J56" s="20"/>
      <c r="K56" s="15">
        <v>2.7959999999999998</v>
      </c>
      <c r="L56" s="20">
        <v>43.314999999999998</v>
      </c>
      <c r="M56" s="15">
        <v>233.99600000000001</v>
      </c>
      <c r="N56" s="20">
        <v>226.821</v>
      </c>
      <c r="O56" s="15">
        <v>290.34100000000001</v>
      </c>
      <c r="P56" s="20">
        <v>320.28699999999998</v>
      </c>
      <c r="Q56" s="15">
        <v>287.41000000000003</v>
      </c>
      <c r="R56" s="20">
        <v>238.285</v>
      </c>
      <c r="S56" s="15">
        <v>290.33999999999997</v>
      </c>
      <c r="T56" s="20">
        <v>245.154</v>
      </c>
      <c r="U56" s="15">
        <v>405.53800000000001</v>
      </c>
      <c r="V56" s="20">
        <v>299.38299999999998</v>
      </c>
      <c r="W56" s="15">
        <v>349.30399999999997</v>
      </c>
      <c r="X56" s="20">
        <v>249.02099999999999</v>
      </c>
      <c r="Y56" s="16">
        <v>363.75900000000001</v>
      </c>
      <c r="Z56" s="16">
        <v>406.14800000000002</v>
      </c>
      <c r="AA56" s="16"/>
    </row>
    <row r="57" spans="2:27" x14ac:dyDescent="0.25">
      <c r="B57" s="1" t="s">
        <v>52</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topLeftCell="N25" workbookViewId="0">
      <selection activeCell="G60" sqref="G60"/>
    </sheetView>
  </sheetViews>
  <sheetFormatPr baseColWidth="10" defaultRowHeight="15" x14ac:dyDescent="0.25"/>
  <cols>
    <col min="1" max="1" width="7.140625" customWidth="1"/>
    <col min="3" max="3" width="30.140625" customWidth="1"/>
    <col min="14" max="25" width="13.140625" bestFit="1" customWidth="1"/>
  </cols>
  <sheetData>
    <row r="7" spans="2:16" x14ac:dyDescent="0.25">
      <c r="B7" s="203" t="s">
        <v>50</v>
      </c>
      <c r="C7" s="205"/>
      <c r="D7" s="205"/>
      <c r="E7" s="205"/>
      <c r="M7" s="207" t="s">
        <v>7</v>
      </c>
      <c r="N7" s="208"/>
      <c r="O7" s="208"/>
      <c r="P7" s="208"/>
    </row>
    <row r="8" spans="2:16" x14ac:dyDescent="0.25">
      <c r="B8" s="205"/>
      <c r="C8" s="205"/>
      <c r="D8" s="205"/>
      <c r="E8" s="205"/>
      <c r="M8" s="208"/>
      <c r="N8" s="208"/>
      <c r="O8" s="208"/>
      <c r="P8" s="208"/>
    </row>
    <row r="9" spans="2:16" x14ac:dyDescent="0.25">
      <c r="B9" s="205"/>
      <c r="C9" s="205"/>
      <c r="D9" s="205"/>
      <c r="E9" s="205"/>
      <c r="M9" s="208"/>
      <c r="N9" s="208"/>
      <c r="O9" s="208"/>
      <c r="P9" s="208"/>
    </row>
    <row r="10" spans="2:16" x14ac:dyDescent="0.25">
      <c r="B10" s="205"/>
      <c r="C10" s="205"/>
      <c r="D10" s="205"/>
      <c r="E10" s="205"/>
      <c r="M10" s="208"/>
      <c r="N10" s="208"/>
      <c r="O10" s="208"/>
      <c r="P10" s="208"/>
    </row>
    <row r="11" spans="2:16" x14ac:dyDescent="0.25">
      <c r="B11" s="205"/>
      <c r="C11" s="205"/>
      <c r="D11" s="205"/>
      <c r="E11" s="205"/>
      <c r="M11" s="208"/>
      <c r="N11" s="208"/>
      <c r="O11" s="208"/>
      <c r="P11" s="208"/>
    </row>
    <row r="12" spans="2:16" x14ac:dyDescent="0.25">
      <c r="B12" s="205"/>
      <c r="C12" s="205"/>
      <c r="D12" s="205"/>
      <c r="E12" s="205"/>
      <c r="M12" s="208"/>
      <c r="N12" s="208"/>
      <c r="O12" s="208"/>
      <c r="P12" s="208"/>
    </row>
    <row r="13" spans="2:16" x14ac:dyDescent="0.25">
      <c r="B13" s="205"/>
      <c r="C13" s="205"/>
      <c r="D13" s="205"/>
      <c r="E13" s="205"/>
      <c r="M13" s="208"/>
      <c r="N13" s="208"/>
      <c r="O13" s="208"/>
      <c r="P13" s="208"/>
    </row>
    <row r="14" spans="2:16" x14ac:dyDescent="0.25">
      <c r="B14" s="205"/>
      <c r="C14" s="205"/>
      <c r="D14" s="205"/>
      <c r="E14" s="205"/>
      <c r="M14" s="208"/>
      <c r="N14" s="208"/>
      <c r="O14" s="208"/>
      <c r="P14" s="208"/>
    </row>
    <row r="15" spans="2:16" x14ac:dyDescent="0.25">
      <c r="B15" s="205"/>
      <c r="C15" s="205"/>
      <c r="D15" s="205"/>
      <c r="E15" s="205"/>
      <c r="M15" s="208"/>
      <c r="N15" s="208"/>
      <c r="O15" s="208"/>
      <c r="P15" s="208"/>
    </row>
    <row r="16" spans="2:16" x14ac:dyDescent="0.25">
      <c r="B16" s="205"/>
      <c r="C16" s="205"/>
      <c r="D16" s="205"/>
      <c r="E16" s="205"/>
      <c r="M16" s="208"/>
      <c r="N16" s="208"/>
      <c r="O16" s="208"/>
      <c r="P16" s="208"/>
    </row>
    <row r="17" spans="3:15" x14ac:dyDescent="0.25">
      <c r="C17" s="190" t="s">
        <v>3</v>
      </c>
      <c r="D17" s="190"/>
      <c r="E17" s="190"/>
      <c r="M17" s="190" t="s">
        <v>3</v>
      </c>
      <c r="N17" s="190"/>
      <c r="O17" s="190"/>
    </row>
    <row r="44" spans="2:26" ht="15.75" thickBot="1" x14ac:dyDescent="0.3"/>
    <row r="45" spans="2:26" ht="15.75" thickBot="1" x14ac:dyDescent="0.3">
      <c r="B45" s="7" t="s">
        <v>15</v>
      </c>
      <c r="C45" s="43"/>
      <c r="D45" s="10">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row>
    <row r="46" spans="2:26" ht="15.75" thickBot="1" x14ac:dyDescent="0.3">
      <c r="B46" s="209" t="s">
        <v>27</v>
      </c>
      <c r="C46" s="210"/>
      <c r="D46" s="167">
        <f>+A!D46-B!E46</f>
        <v>440890.80000000005</v>
      </c>
      <c r="E46" s="168">
        <f>+A!E46-B!F46</f>
        <v>488566</v>
      </c>
      <c r="F46" s="167">
        <f>+A!F46-B!G46</f>
        <v>384288.30000000005</v>
      </c>
      <c r="G46" s="168">
        <f>+A!G46-B!H46</f>
        <v>220374.1</v>
      </c>
      <c r="H46" s="167">
        <f>+A!H46-B!I46</f>
        <v>249192</v>
      </c>
      <c r="I46" s="168">
        <f>+A!I46-B!J46</f>
        <v>227824.9</v>
      </c>
      <c r="J46" s="167">
        <f>+A!J46-B!K46</f>
        <v>118218.30000000002</v>
      </c>
      <c r="K46" s="168">
        <f>+A!K46-B!L46</f>
        <v>187004.5</v>
      </c>
      <c r="L46" s="167">
        <f>+A!L46-B!M46</f>
        <v>202003.8</v>
      </c>
      <c r="M46" s="168">
        <f>+A!M46-B!N46</f>
        <v>299578.3</v>
      </c>
      <c r="N46" s="167">
        <f>+A!N46-B!O46</f>
        <v>359982.19999999995</v>
      </c>
      <c r="O46" s="168">
        <f>+A!O46-B!P46</f>
        <v>174618.70000000007</v>
      </c>
      <c r="P46" s="167">
        <f>+A!P46-B!Q46</f>
        <v>198383.09999999998</v>
      </c>
      <c r="Q46" s="168">
        <f>+A!Q46-B!R46</f>
        <v>123088.69999999995</v>
      </c>
      <c r="R46" s="167">
        <f>+A!R46-B!S46</f>
        <v>164746.59999999998</v>
      </c>
      <c r="S46" s="168">
        <f>+A!S46-B!T46</f>
        <v>345591.19999999995</v>
      </c>
      <c r="T46" s="167">
        <f>+A!T46-B!U46</f>
        <v>372328</v>
      </c>
      <c r="U46" s="168">
        <f>+A!U46-B!V46</f>
        <v>670133.69999999995</v>
      </c>
      <c r="V46" s="167">
        <f>+A!V46-B!W46</f>
        <v>403751.6</v>
      </c>
      <c r="W46" s="168">
        <f>+A!W46-B!X46</f>
        <v>-18184</v>
      </c>
      <c r="X46" s="169">
        <f>+A!X46-B!Y46</f>
        <v>210852.30000000005</v>
      </c>
      <c r="Y46" s="169">
        <f>+A!Y46-B!Z46</f>
        <v>368544.5</v>
      </c>
      <c r="Z46" s="169">
        <f>+A!Z46-B!AA46</f>
        <v>428866.6</v>
      </c>
    </row>
    <row r="47" spans="2:26" x14ac:dyDescent="0.25">
      <c r="B47" s="185" t="s">
        <v>17</v>
      </c>
      <c r="C47" s="198"/>
      <c r="D47" s="34">
        <f>+A!D47-B!E47</f>
        <v>5332.989999999998</v>
      </c>
      <c r="E47" s="35">
        <f>+A!E47-B!F47</f>
        <v>663.80999999999767</v>
      </c>
      <c r="F47" s="34">
        <f>+A!F47-B!G47</f>
        <v>8514.9500000000007</v>
      </c>
      <c r="G47" s="35">
        <f>+A!G47-B!H47</f>
        <v>2841.3000000000029</v>
      </c>
      <c r="H47" s="34">
        <f>+A!H47-B!I47</f>
        <v>25592.440000000002</v>
      </c>
      <c r="I47" s="35">
        <f>+A!I47-B!J47</f>
        <v>2308.7900000000009</v>
      </c>
      <c r="J47" s="34">
        <f>+A!J47-B!K47</f>
        <v>6606.7199999999939</v>
      </c>
      <c r="K47" s="35">
        <f>+A!K47-B!L47</f>
        <v>2573.6999999999971</v>
      </c>
      <c r="L47" s="34">
        <f>+A!L47-B!M47</f>
        <v>-7149.2099999999991</v>
      </c>
      <c r="M47" s="35">
        <f>+A!M47-B!N47</f>
        <v>-8937.2200000000012</v>
      </c>
      <c r="N47" s="34">
        <f>+A!N47-B!O47</f>
        <v>20993.85</v>
      </c>
      <c r="O47" s="35">
        <f>+A!O47-B!P47</f>
        <v>24294.910000000003</v>
      </c>
      <c r="P47" s="34">
        <f>+A!P47-B!Q47</f>
        <v>38392.899999999994</v>
      </c>
      <c r="Q47" s="35">
        <f>+A!Q47-B!R47</f>
        <v>-21278.259999999995</v>
      </c>
      <c r="R47" s="34">
        <f>+A!R47-B!S47</f>
        <v>-61860.28</v>
      </c>
      <c r="S47" s="35">
        <f>+A!S47-B!T47</f>
        <v>-20493.199999999997</v>
      </c>
      <c r="T47" s="34">
        <f>+A!T47-B!U47</f>
        <v>-80435.899999999994</v>
      </c>
      <c r="U47" s="35">
        <f>+A!U47-B!V47</f>
        <v>-18023.700000000012</v>
      </c>
      <c r="V47" s="34">
        <f>+A!V47-B!W47</f>
        <v>-21549.800000000017</v>
      </c>
      <c r="W47" s="35">
        <f>+A!W47-B!X47</f>
        <v>22806.899999999994</v>
      </c>
      <c r="X47" s="36">
        <f>+A!X47-B!Y47</f>
        <v>24347.800000000017</v>
      </c>
      <c r="Y47" s="36">
        <f>+A!Y47-B!Z47</f>
        <v>-12039.600000000006</v>
      </c>
      <c r="Z47" s="36">
        <f>+A!Z47-B!AA47</f>
        <v>47170.600000000006</v>
      </c>
    </row>
    <row r="48" spans="2:26" x14ac:dyDescent="0.25">
      <c r="B48" s="183" t="s">
        <v>18</v>
      </c>
      <c r="C48" s="197"/>
      <c r="D48" s="37">
        <f>+A!D48-B!E48</f>
        <v>296.75099999999998</v>
      </c>
      <c r="E48" s="38">
        <f>+A!E48-B!F48</f>
        <v>588.34400000000005</v>
      </c>
      <c r="F48" s="37">
        <f>+A!F48-B!G48</f>
        <v>178.179</v>
      </c>
      <c r="G48" s="38">
        <f>+A!G48-B!H48</f>
        <v>-72.80699999999996</v>
      </c>
      <c r="H48" s="37">
        <f>+A!H48-B!I48</f>
        <v>-203.46499999999997</v>
      </c>
      <c r="I48" s="38">
        <f>+A!I48-B!J48</f>
        <v>1255.585</v>
      </c>
      <c r="J48" s="37">
        <f>+A!J48-B!K48</f>
        <v>2303.3249999999998</v>
      </c>
      <c r="K48" s="38">
        <f>+A!K48-B!L48</f>
        <v>4053.665</v>
      </c>
      <c r="L48" s="37">
        <f>+A!L48-B!M48</f>
        <v>5331.7060000000001</v>
      </c>
      <c r="M48" s="38">
        <f>+A!M48-B!N48</f>
        <v>6385.759</v>
      </c>
      <c r="N48" s="37">
        <f>+A!N48-B!O48</f>
        <v>8180.1209999999992</v>
      </c>
      <c r="O48" s="38">
        <f>+A!O48-B!P48</f>
        <v>13663.919</v>
      </c>
      <c r="P48" s="37">
        <f>+A!P48-B!Q48</f>
        <v>8604.1779999999999</v>
      </c>
      <c r="Q48" s="38">
        <f>+A!Q48-B!R48</f>
        <v>8210.5069999999996</v>
      </c>
      <c r="R48" s="37">
        <f>+A!R48-B!S48</f>
        <v>8997.4040000000005</v>
      </c>
      <c r="S48" s="38">
        <f>+A!S48-B!T48</f>
        <v>4967.7150000000001</v>
      </c>
      <c r="T48" s="37">
        <f>+A!T48-B!U48</f>
        <v>4868.0630000000001</v>
      </c>
      <c r="U48" s="38">
        <f>+A!U48-B!V48</f>
        <v>2008.421</v>
      </c>
      <c r="V48" s="37">
        <f>+A!V48-B!W48</f>
        <v>3839.5240000000003</v>
      </c>
      <c r="W48" s="38">
        <f>+A!W48-B!X48</f>
        <v>3117.7400000000002</v>
      </c>
      <c r="X48" s="39">
        <f>+A!X48-B!Y48</f>
        <v>2874.779</v>
      </c>
      <c r="Y48" s="39">
        <f>+A!Y48-B!Z48</f>
        <v>3454.9740000000002</v>
      </c>
      <c r="Z48" s="39">
        <f>+A!Z48-B!AA48</f>
        <v>3582.4140000000002</v>
      </c>
    </row>
    <row r="49" spans="2:26" x14ac:dyDescent="0.25">
      <c r="B49" s="185" t="s">
        <v>19</v>
      </c>
      <c r="C49" s="198"/>
      <c r="D49" s="34">
        <f>+A!D49-B!E49</f>
        <v>-639.81999999999971</v>
      </c>
      <c r="E49" s="35">
        <f>+A!E49-B!F49</f>
        <v>-3670.969000000001</v>
      </c>
      <c r="F49" s="34">
        <f>+A!F49-B!G49</f>
        <v>-11180.509999999998</v>
      </c>
      <c r="G49" s="35">
        <f>+A!G49-B!H49</f>
        <v>-8816.2659999999996</v>
      </c>
      <c r="H49" s="34">
        <f>+A!H49-B!I49</f>
        <v>-4000.5080000000003</v>
      </c>
      <c r="I49" s="35">
        <f>+A!I49-B!J49</f>
        <v>-5124.3810000000003</v>
      </c>
      <c r="J49" s="34">
        <f>+A!J49-B!K49</f>
        <v>-5851.7730000000001</v>
      </c>
      <c r="K49" s="35">
        <f>+A!K49-B!L49</f>
        <v>-1720.5040000000004</v>
      </c>
      <c r="L49" s="34">
        <f>+A!L49-B!M49</f>
        <v>-611.61399999999958</v>
      </c>
      <c r="M49" s="35">
        <f>+A!M49-B!N49</f>
        <v>-3084.4530000000004</v>
      </c>
      <c r="N49" s="34">
        <f>+A!N49-B!O49</f>
        <v>-2983.5649999999996</v>
      </c>
      <c r="O49" s="35">
        <f>+A!O49-B!P49</f>
        <v>-9046.5519999999997</v>
      </c>
      <c r="P49" s="34">
        <f>+A!P49-B!Q49</f>
        <v>-7658.2640000000001</v>
      </c>
      <c r="Q49" s="35">
        <f>+A!Q49-B!R49</f>
        <v>-11263.852999999999</v>
      </c>
      <c r="R49" s="34">
        <f>+A!R49-B!S49</f>
        <v>-4757.4089999999997</v>
      </c>
      <c r="S49" s="35">
        <f>+A!S49-B!T49</f>
        <v>-12115.682999999999</v>
      </c>
      <c r="T49" s="34">
        <f>+A!T49-B!U49</f>
        <v>-12466.671</v>
      </c>
      <c r="U49" s="35">
        <f>+A!U49-B!V49</f>
        <v>-7458.0349999999999</v>
      </c>
      <c r="V49" s="34">
        <f>+A!V49-B!W49</f>
        <v>-6595.4960000000001</v>
      </c>
      <c r="W49" s="35">
        <f>+A!W49-B!X49</f>
        <v>-3126.4050000000007</v>
      </c>
      <c r="X49" s="36">
        <f>+A!X49-B!Y49</f>
        <v>-2714.4859999999999</v>
      </c>
      <c r="Y49" s="36">
        <f>+A!Y49-B!Z49</f>
        <v>-4646.1789999999992</v>
      </c>
      <c r="Z49" s="36">
        <f>+A!Z49-B!AA49</f>
        <v>177.75900000000001</v>
      </c>
    </row>
    <row r="50" spans="2:26" x14ac:dyDescent="0.25">
      <c r="B50" s="183" t="s">
        <v>20</v>
      </c>
      <c r="C50" s="197"/>
      <c r="D50" s="37">
        <f>+A!D50-B!E50</f>
        <v>293655.00399999996</v>
      </c>
      <c r="E50" s="38">
        <f>+A!E50-B!F50</f>
        <v>349720.20799999998</v>
      </c>
      <c r="F50" s="37">
        <f>+A!F50-B!G50</f>
        <v>256789.823</v>
      </c>
      <c r="G50" s="38">
        <f>+A!G50-B!H50</f>
        <v>130178.43800000001</v>
      </c>
      <c r="H50" s="37">
        <f>+A!H50-B!I50</f>
        <v>126530.37300000001</v>
      </c>
      <c r="I50" s="38">
        <f>+A!I50-B!J50</f>
        <v>135195.908</v>
      </c>
      <c r="J50" s="37">
        <f>+A!J50-B!K50</f>
        <v>33854.047999999995</v>
      </c>
      <c r="K50" s="38">
        <f>+A!K50-B!L50</f>
        <v>76198.97</v>
      </c>
      <c r="L50" s="37">
        <f>+A!L50-B!M50</f>
        <v>79349.67</v>
      </c>
      <c r="M50" s="38">
        <f>+A!M50-B!N50</f>
        <v>131379.976</v>
      </c>
      <c r="N50" s="37">
        <f>+A!N50-B!O50</f>
        <v>198793.533</v>
      </c>
      <c r="O50" s="38">
        <f>+A!O50-B!P50</f>
        <v>74882.83</v>
      </c>
      <c r="P50" s="37">
        <f>+A!P50-B!Q50</f>
        <v>91601.467000000004</v>
      </c>
      <c r="Q50" s="38">
        <f>+A!Q50-B!R50</f>
        <v>123872.522</v>
      </c>
      <c r="R50" s="37">
        <f>+A!R50-B!S50</f>
        <v>86282.415000000008</v>
      </c>
      <c r="S50" s="38">
        <f>+A!S50-B!T50</f>
        <v>210391.723</v>
      </c>
      <c r="T50" s="37">
        <f>+A!T50-B!U50</f>
        <v>239251.19</v>
      </c>
      <c r="U50" s="38">
        <f>+A!U50-B!V50</f>
        <v>442172.80800000002</v>
      </c>
      <c r="V50" s="37">
        <f>+A!V50-B!W50</f>
        <v>166833.19999999998</v>
      </c>
      <c r="W50" s="38">
        <f>+A!W50-B!X50</f>
        <v>-127377.89999999997</v>
      </c>
      <c r="X50" s="39">
        <f>+A!X50-B!Y50</f>
        <v>-48383</v>
      </c>
      <c r="Y50" s="39">
        <f>+A!Y50-B!Z50</f>
        <v>144577.41</v>
      </c>
      <c r="Z50" s="39">
        <f>+A!Z50-B!AA50</f>
        <v>64027.510000000009</v>
      </c>
    </row>
    <row r="51" spans="2:26" x14ac:dyDescent="0.25">
      <c r="B51" s="185" t="s">
        <v>21</v>
      </c>
      <c r="C51" s="198"/>
      <c r="D51" s="34">
        <f>+A!D51-B!E51</f>
        <v>-2861.3249999999998</v>
      </c>
      <c r="E51" s="35">
        <f>+A!E51-B!F51</f>
        <v>-962.09400000000005</v>
      </c>
      <c r="F51" s="34">
        <f>+A!F51-B!G51</f>
        <v>294.67000000000007</v>
      </c>
      <c r="G51" s="35">
        <f>+A!G51-B!H51</f>
        <v>1653.1949999999999</v>
      </c>
      <c r="H51" s="34">
        <f>+A!H51-B!I51</f>
        <v>-595.7120000000001</v>
      </c>
      <c r="I51" s="35">
        <f>+A!I51-B!J51</f>
        <v>-975.94499999999994</v>
      </c>
      <c r="J51" s="34">
        <f>+A!J51-B!K51</f>
        <v>44.134</v>
      </c>
      <c r="K51" s="35">
        <f>+A!K51-B!L51</f>
        <v>6240.4960000000001</v>
      </c>
      <c r="L51" s="34">
        <f>+A!L51-B!M51</f>
        <v>8125.3940000000002</v>
      </c>
      <c r="M51" s="35">
        <f>+A!M51-B!N51</f>
        <v>11995.851999999999</v>
      </c>
      <c r="N51" s="34">
        <f>+A!N51-B!O51</f>
        <v>7298.3850000000002</v>
      </c>
      <c r="O51" s="35">
        <f>+A!O51-B!P51</f>
        <v>3730.165</v>
      </c>
      <c r="P51" s="34">
        <f>+A!P51-B!Q51</f>
        <v>1736.6709999999998</v>
      </c>
      <c r="Q51" s="35">
        <f>+A!Q51-B!R51</f>
        <v>-1461.6240000000003</v>
      </c>
      <c r="R51" s="34">
        <f>+A!R51-B!S51</f>
        <v>-2070.1890000000003</v>
      </c>
      <c r="S51" s="35">
        <f>+A!S51-B!T51</f>
        <v>-2357.9719999999998</v>
      </c>
      <c r="T51" s="34">
        <f>+A!T51-B!U51</f>
        <v>-4433.4449999999997</v>
      </c>
      <c r="U51" s="35">
        <f>+A!U51-B!V51</f>
        <v>-3842.6779999999994</v>
      </c>
      <c r="V51" s="34">
        <f>+A!V51-B!W51</f>
        <v>-9746.2000000000007</v>
      </c>
      <c r="W51" s="35">
        <f>+A!W51-B!X51</f>
        <v>-37630.707000000002</v>
      </c>
      <c r="X51" s="36">
        <f>+A!X51-B!Y51</f>
        <v>-10953.77</v>
      </c>
      <c r="Y51" s="36">
        <f>+A!Y51-B!Z51</f>
        <v>-20939.415000000001</v>
      </c>
      <c r="Z51" s="36">
        <f>+A!Z51-B!AA51</f>
        <v>-17571.498</v>
      </c>
    </row>
    <row r="52" spans="2:26" x14ac:dyDescent="0.25">
      <c r="B52" s="183" t="s">
        <v>22</v>
      </c>
      <c r="C52" s="197"/>
      <c r="D52" s="37">
        <f>+A!D52-B!E52</f>
        <v>100196.99</v>
      </c>
      <c r="E52" s="38">
        <f>+A!E52-B!F52</f>
        <v>104033.48</v>
      </c>
      <c r="F52" s="37">
        <f>+A!F52-B!G52</f>
        <v>108643.44</v>
      </c>
      <c r="G52" s="38">
        <f>+A!G52-B!H52</f>
        <v>86148.74</v>
      </c>
      <c r="H52" s="37">
        <f>+A!H52-B!I52</f>
        <v>83140</v>
      </c>
      <c r="I52" s="38">
        <f>+A!I52-B!J52</f>
        <v>90633.159999999989</v>
      </c>
      <c r="J52" s="37">
        <f>+A!J52-B!K52</f>
        <v>74390.28</v>
      </c>
      <c r="K52" s="38">
        <f>+A!K52-B!L52</f>
        <v>85388.45</v>
      </c>
      <c r="L52" s="37">
        <f>+A!L52-B!M52</f>
        <v>101791.36</v>
      </c>
      <c r="M52" s="38">
        <f>+A!M52-B!N52</f>
        <v>146449</v>
      </c>
      <c r="N52" s="37">
        <f>+A!N52-B!O52</f>
        <v>156420.46999999997</v>
      </c>
      <c r="O52" s="38">
        <f>+A!O52-B!P52</f>
        <v>187990.94</v>
      </c>
      <c r="P52" s="37">
        <f>+A!P52-B!Q52</f>
        <v>204426.58000000002</v>
      </c>
      <c r="Q52" s="38">
        <f>+A!Q52-B!R52</f>
        <v>228846.61000000004</v>
      </c>
      <c r="R52" s="37">
        <f>+A!R52-B!S52</f>
        <v>184198.92000000004</v>
      </c>
      <c r="S52" s="38">
        <f>+A!S52-B!T52</f>
        <v>248008.89999999997</v>
      </c>
      <c r="T52" s="37">
        <f>+A!T52-B!U52</f>
        <v>267410.40000000002</v>
      </c>
      <c r="U52" s="38">
        <f>+A!U52-B!V52</f>
        <v>271957.5</v>
      </c>
      <c r="V52" s="37">
        <f>+A!V52-B!W52</f>
        <v>301866.5</v>
      </c>
      <c r="W52" s="38">
        <f>+A!W52-B!X52</f>
        <v>252546</v>
      </c>
      <c r="X52" s="39">
        <f>+A!X52-B!Y52</f>
        <v>276335.59999999998</v>
      </c>
      <c r="Y52" s="39">
        <f>+A!Y52-B!Z52</f>
        <v>261294</v>
      </c>
      <c r="Z52" s="39">
        <f>+A!Z52-B!AA52</f>
        <v>296309.69</v>
      </c>
    </row>
    <row r="53" spans="2:26" x14ac:dyDescent="0.25">
      <c r="B53" s="185" t="s">
        <v>23</v>
      </c>
      <c r="C53" s="198"/>
      <c r="D53" s="34">
        <f>+A!D53-B!E53</f>
        <v>5218.5500000000029</v>
      </c>
      <c r="E53" s="35">
        <f>+A!E53-B!F53</f>
        <v>619.84999999999854</v>
      </c>
      <c r="F53" s="34">
        <f>+A!F53-B!G53</f>
        <v>-15937.549999999996</v>
      </c>
      <c r="G53" s="35">
        <f>+A!G53-B!H53</f>
        <v>-17365.400000000009</v>
      </c>
      <c r="H53" s="34">
        <f>+A!H53-B!I53</f>
        <v>-6917.8600000000006</v>
      </c>
      <c r="I53" s="35">
        <f>+A!I53-B!J53</f>
        <v>-23577.670000000006</v>
      </c>
      <c r="J53" s="34">
        <f>+A!J53-B!K53</f>
        <v>-21968.83</v>
      </c>
      <c r="K53" s="35">
        <f>+A!K53-B!L53</f>
        <v>-17817.839999999997</v>
      </c>
      <c r="L53" s="34">
        <f>+A!L53-B!M53</f>
        <v>-13187.489999999991</v>
      </c>
      <c r="M53" s="35">
        <f>+A!M53-B!N53</f>
        <v>-37837.400000000009</v>
      </c>
      <c r="N53" s="34">
        <f>+A!N53-B!O53</f>
        <v>-64228.600000000006</v>
      </c>
      <c r="O53" s="35">
        <f>+A!O53-B!P53</f>
        <v>-151714.20000000001</v>
      </c>
      <c r="P53" s="34">
        <f>+A!P53-B!Q53</f>
        <v>-184559</v>
      </c>
      <c r="Q53" s="35">
        <f>+A!Q53-B!R53</f>
        <v>-196468.59999999998</v>
      </c>
      <c r="R53" s="34">
        <f>+A!R53-B!S53</f>
        <v>-96856</v>
      </c>
      <c r="S53" s="35">
        <f>+A!S53-B!T53</f>
        <v>-141922.79999999999</v>
      </c>
      <c r="T53" s="34">
        <f>+A!T53-B!U53</f>
        <v>-179998.3</v>
      </c>
      <c r="U53" s="35">
        <f>+A!U53-B!V53</f>
        <v>-113757.1</v>
      </c>
      <c r="V53" s="34">
        <f>+A!V53-B!W53</f>
        <v>-130235.69999999998</v>
      </c>
      <c r="W53" s="35">
        <f>+A!W53-B!X53</f>
        <v>-205961.80000000002</v>
      </c>
      <c r="X53" s="36">
        <f>+A!X53-B!Y53</f>
        <v>-171573.99999999997</v>
      </c>
      <c r="Y53" s="36">
        <f>+A!Y53-B!Z53</f>
        <v>-149612.40000000002</v>
      </c>
      <c r="Z53" s="36">
        <f>+A!Z53-B!AA53</f>
        <v>-113395.6</v>
      </c>
    </row>
    <row r="54" spans="2:26" x14ac:dyDescent="0.25">
      <c r="B54" s="183" t="s">
        <v>24</v>
      </c>
      <c r="C54" s="197"/>
      <c r="D54" s="37">
        <f>+A!D54-B!E54</f>
        <v>15915.053</v>
      </c>
      <c r="E54" s="38">
        <f>+A!E54-B!F54</f>
        <v>11669.48</v>
      </c>
      <c r="F54" s="37">
        <f>+A!F54-B!G54</f>
        <v>16679.019999999997</v>
      </c>
      <c r="G54" s="38">
        <f>+A!G54-B!H54</f>
        <v>11948.96</v>
      </c>
      <c r="H54" s="37">
        <f>+A!H54-B!I54</f>
        <v>10593.349999999999</v>
      </c>
      <c r="I54" s="38">
        <f>+A!I54-B!J54</f>
        <v>11721.69</v>
      </c>
      <c r="J54" s="37">
        <f>+A!J54-B!K54</f>
        <v>13547.773999999999</v>
      </c>
      <c r="K54" s="38">
        <f>+A!K54-B!L54</f>
        <v>19618.654000000002</v>
      </c>
      <c r="L54" s="37">
        <f>+A!L54-B!M54</f>
        <v>17820.644999999997</v>
      </c>
      <c r="M54" s="38">
        <f>+A!M54-B!N54</f>
        <v>22986.027000000002</v>
      </c>
      <c r="N54" s="37">
        <f>+A!N54-B!O54</f>
        <v>29197.519</v>
      </c>
      <c r="O54" s="38">
        <f>+A!O54-B!P54</f>
        <v>32214.240000000002</v>
      </c>
      <c r="P54" s="37">
        <f>+A!P54-B!Q54</f>
        <v>66751.05</v>
      </c>
      <c r="Q54" s="38">
        <f>+A!Q54-B!R54</f>
        <v>50150.149999999994</v>
      </c>
      <c r="R54" s="37">
        <f>+A!R54-B!S54</f>
        <v>76917.42</v>
      </c>
      <c r="S54" s="38">
        <f>+A!S54-B!T54</f>
        <v>77974.179999999993</v>
      </c>
      <c r="T54" s="37">
        <f>+A!T54-B!U54</f>
        <v>168457.66</v>
      </c>
      <c r="U54" s="38">
        <f>+A!U54-B!V54</f>
        <v>123739.8</v>
      </c>
      <c r="V54" s="37">
        <f>+A!V54-B!W54</f>
        <v>115000.73999999999</v>
      </c>
      <c r="W54" s="38">
        <f>+A!W54-B!X54</f>
        <v>86466.040000000008</v>
      </c>
      <c r="X54" s="39">
        <f>+A!X54-B!Y54</f>
        <v>121025.14000000001</v>
      </c>
      <c r="Y54" s="39">
        <f>+A!Y54-B!Z54</f>
        <v>115245.11</v>
      </c>
      <c r="Z54" s="39">
        <f>+A!Z54-B!AA54</f>
        <v>109533.12000000001</v>
      </c>
    </row>
    <row r="55" spans="2:26" x14ac:dyDescent="0.25">
      <c r="B55" s="185" t="s">
        <v>25</v>
      </c>
      <c r="C55" s="198"/>
      <c r="D55" s="34">
        <f>+A!D55-B!E55</f>
        <v>23776.57</v>
      </c>
      <c r="E55" s="35">
        <f>+A!E55-B!F55</f>
        <v>25903.812000000002</v>
      </c>
      <c r="F55" s="34">
        <f>+A!F55-B!G55</f>
        <v>20306.303999999996</v>
      </c>
      <c r="G55" s="35">
        <f>+A!G55-B!H55</f>
        <v>13857.913</v>
      </c>
      <c r="H55" s="34">
        <f>+A!H55-B!I55</f>
        <v>15055.669000000002</v>
      </c>
      <c r="I55" s="35">
        <f>+A!I55-B!J55</f>
        <v>16387.805</v>
      </c>
      <c r="J55" s="34">
        <f>+A!J55-B!K55</f>
        <v>15295.409</v>
      </c>
      <c r="K55" s="35">
        <f>+A!K55-B!L55</f>
        <v>12512.16</v>
      </c>
      <c r="L55" s="34">
        <f>+A!L55-B!M55</f>
        <v>10712.3</v>
      </c>
      <c r="M55" s="35">
        <f>+A!M55-B!N55</f>
        <v>30456.870000000003</v>
      </c>
      <c r="N55" s="34">
        <f>+A!N55-B!O55</f>
        <v>6561.1600000000035</v>
      </c>
      <c r="O55" s="35">
        <f>+A!O55-B!P55</f>
        <v>-1167.2700000000041</v>
      </c>
      <c r="P55" s="34">
        <f>+A!P55-B!Q55</f>
        <v>-20827.989999999998</v>
      </c>
      <c r="Q55" s="35">
        <f>+A!Q55-B!R55</f>
        <v>-57392.639999999999</v>
      </c>
      <c r="R55" s="34">
        <f>+A!R55-B!S55</f>
        <v>-26130.22</v>
      </c>
      <c r="S55" s="35">
        <f>+A!S55-B!T55</f>
        <v>-19329.520000000004</v>
      </c>
      <c r="T55" s="34">
        <f>+A!T55-B!U55</f>
        <v>-30390</v>
      </c>
      <c r="U55" s="35">
        <f>+A!U55-B!V55</f>
        <v>-26722.300000000003</v>
      </c>
      <c r="V55" s="34">
        <f>+A!V55-B!W55</f>
        <v>-15610.299999999988</v>
      </c>
      <c r="W55" s="35">
        <f>+A!W55-B!X55</f>
        <v>-9099.1999999999971</v>
      </c>
      <c r="X55" s="36">
        <f>+A!X55-B!Y55</f>
        <v>19818.28</v>
      </c>
      <c r="Y55" s="36">
        <f>+A!Y55-B!Z55</f>
        <v>31303.97</v>
      </c>
      <c r="Z55" s="36">
        <f>+A!Z55-B!AA55</f>
        <v>39033.060000000005</v>
      </c>
    </row>
    <row r="56" spans="2:26" ht="15.75" thickBot="1" x14ac:dyDescent="0.3">
      <c r="B56" s="187" t="s">
        <v>26</v>
      </c>
      <c r="C56" s="206"/>
      <c r="D56" s="40">
        <f>+A!D56-B!E56</f>
        <v>7.0000000000000001E-3</v>
      </c>
      <c r="E56" s="41">
        <f>+A!E56-B!F56</f>
        <v>3.7999999999999999E-2</v>
      </c>
      <c r="F56" s="40">
        <f>+A!F56-B!G56</f>
        <v>-2E-3</v>
      </c>
      <c r="G56" s="41">
        <f>+A!G56-B!H56</f>
        <v>0</v>
      </c>
      <c r="H56" s="40">
        <f>+A!H56-B!I56</f>
        <v>-2.302</v>
      </c>
      <c r="I56" s="41">
        <f>+A!I56-B!J56</f>
        <v>0</v>
      </c>
      <c r="J56" s="40">
        <f>+A!J56-B!K56</f>
        <v>-2.7959999999999998</v>
      </c>
      <c r="K56" s="41">
        <f>+A!K56-B!L56</f>
        <v>-43.314999999999998</v>
      </c>
      <c r="L56" s="40">
        <f>+A!L56-B!M56</f>
        <v>-178.87900000000002</v>
      </c>
      <c r="M56" s="41">
        <f>+A!M56-B!N56</f>
        <v>-216.03200000000001</v>
      </c>
      <c r="N56" s="40">
        <f>+A!N56-B!O56</f>
        <v>-250.70100000000002</v>
      </c>
      <c r="O56" s="41">
        <f>+A!O56-B!P56</f>
        <v>-230.32199999999997</v>
      </c>
      <c r="P56" s="40">
        <f>+A!P56-B!Q56</f>
        <v>-84.512000000000029</v>
      </c>
      <c r="Q56" s="41">
        <f>+A!Q56-B!R56</f>
        <v>-126.23699999999999</v>
      </c>
      <c r="R56" s="40">
        <f>+A!R56-B!S56</f>
        <v>24.5</v>
      </c>
      <c r="S56" s="41">
        <f>+A!S56-B!T56</f>
        <v>468.15300000000002</v>
      </c>
      <c r="T56" s="40">
        <f>+A!T56-B!U56</f>
        <v>64.334000000000003</v>
      </c>
      <c r="U56" s="41">
        <f>+A!U56-B!V56</f>
        <v>59.309000000000026</v>
      </c>
      <c r="V56" s="40">
        <f>+A!V56-B!W56</f>
        <v>-51.04299999999995</v>
      </c>
      <c r="W56" s="41">
        <f>+A!W56-B!X56</f>
        <v>75.998000000000019</v>
      </c>
      <c r="X56" s="42">
        <f>+A!X56-B!Y56</f>
        <v>75.475999999999999</v>
      </c>
      <c r="Y56" s="42">
        <f>+A!Y56-B!Z56</f>
        <v>-92.980000000000018</v>
      </c>
      <c r="Z56" s="42">
        <f>+A!Z56-B!AA56</f>
        <v>0</v>
      </c>
    </row>
    <row r="57" spans="2:26" x14ac:dyDescent="0.25">
      <c r="B57" t="s">
        <v>53</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51"/>
  <sheetViews>
    <sheetView showGridLines="0" topLeftCell="T121" workbookViewId="0">
      <selection activeCell="E62" sqref="E62"/>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89" t="s">
        <v>9</v>
      </c>
      <c r="M7" s="205"/>
      <c r="N7" s="205"/>
      <c r="O7" s="205"/>
      <c r="P7" s="205"/>
    </row>
    <row r="8" spans="2:16" x14ac:dyDescent="0.25">
      <c r="B8" s="189" t="s">
        <v>8</v>
      </c>
      <c r="C8" s="205"/>
      <c r="D8" s="205"/>
      <c r="E8" s="205"/>
      <c r="L8" s="205"/>
      <c r="M8" s="205"/>
      <c r="N8" s="205"/>
      <c r="O8" s="205"/>
      <c r="P8" s="205"/>
    </row>
    <row r="9" spans="2:16" x14ac:dyDescent="0.25">
      <c r="B9" s="205"/>
      <c r="C9" s="205"/>
      <c r="D9" s="205"/>
      <c r="E9" s="205"/>
      <c r="L9" s="205"/>
      <c r="M9" s="205"/>
      <c r="N9" s="205"/>
      <c r="O9" s="205"/>
      <c r="P9" s="205"/>
    </row>
    <row r="10" spans="2:16" x14ac:dyDescent="0.25">
      <c r="B10" s="205"/>
      <c r="C10" s="205"/>
      <c r="D10" s="205"/>
      <c r="E10" s="205"/>
      <c r="L10" s="205"/>
      <c r="M10" s="205"/>
      <c r="N10" s="205"/>
      <c r="O10" s="205"/>
      <c r="P10" s="205"/>
    </row>
    <row r="11" spans="2:16" x14ac:dyDescent="0.25">
      <c r="B11" s="205"/>
      <c r="C11" s="205"/>
      <c r="D11" s="205"/>
      <c r="E11" s="205"/>
      <c r="L11" s="205"/>
      <c r="M11" s="205"/>
      <c r="N11" s="205"/>
      <c r="O11" s="205"/>
      <c r="P11" s="205"/>
    </row>
    <row r="12" spans="2:16" x14ac:dyDescent="0.25">
      <c r="B12" s="205"/>
      <c r="C12" s="205"/>
      <c r="D12" s="205"/>
      <c r="E12" s="205"/>
      <c r="L12" s="205"/>
      <c r="M12" s="205"/>
      <c r="N12" s="205"/>
      <c r="O12" s="205"/>
      <c r="P12" s="205"/>
    </row>
    <row r="13" spans="2:16" x14ac:dyDescent="0.25">
      <c r="B13" s="205"/>
      <c r="C13" s="205"/>
      <c r="D13" s="205"/>
      <c r="E13" s="205"/>
      <c r="L13" s="205"/>
      <c r="M13" s="205"/>
      <c r="N13" s="205"/>
      <c r="O13" s="205"/>
      <c r="P13" s="205"/>
    </row>
    <row r="14" spans="2:16" x14ac:dyDescent="0.25">
      <c r="B14" s="205"/>
      <c r="C14" s="205"/>
      <c r="D14" s="205"/>
      <c r="E14" s="205"/>
      <c r="L14" s="205"/>
      <c r="M14" s="205"/>
      <c r="N14" s="205"/>
      <c r="O14" s="205"/>
      <c r="P14" s="205"/>
    </row>
    <row r="15" spans="2:16" x14ac:dyDescent="0.25">
      <c r="B15" s="205"/>
      <c r="C15" s="205"/>
      <c r="D15" s="205"/>
      <c r="E15" s="205"/>
      <c r="G15" s="211" t="s">
        <v>40</v>
      </c>
      <c r="H15" s="211"/>
      <c r="I15" s="211"/>
      <c r="J15" s="211"/>
      <c r="K15" s="211"/>
      <c r="L15" s="205"/>
      <c r="M15" s="205"/>
      <c r="N15" s="205"/>
      <c r="O15" s="205"/>
      <c r="P15" s="205"/>
    </row>
    <row r="16" spans="2:16" ht="15" customHeight="1" x14ac:dyDescent="0.25">
      <c r="B16" s="205"/>
      <c r="C16" s="205"/>
      <c r="D16" s="205"/>
      <c r="E16" s="205"/>
      <c r="G16" s="211"/>
      <c r="H16" s="211"/>
      <c r="I16" s="211"/>
      <c r="J16" s="211"/>
      <c r="K16" s="211"/>
      <c r="L16" s="205"/>
      <c r="M16" s="205"/>
      <c r="N16" s="205"/>
      <c r="O16" s="205"/>
      <c r="P16" s="205"/>
    </row>
    <row r="17" spans="3:14" x14ac:dyDescent="0.25">
      <c r="C17" s="190" t="s">
        <v>3</v>
      </c>
      <c r="D17" s="190"/>
      <c r="E17" s="190"/>
      <c r="G17" s="211"/>
      <c r="H17" s="211"/>
      <c r="I17" s="211"/>
      <c r="J17" s="211"/>
      <c r="K17" s="211"/>
      <c r="N17" s="3" t="s">
        <v>3</v>
      </c>
    </row>
    <row r="43" spans="6:30" x14ac:dyDescent="0.25">
      <c r="F43" s="5" t="s">
        <v>59</v>
      </c>
    </row>
    <row r="44" spans="6:30" ht="15.75" thickBot="1" x14ac:dyDescent="0.3"/>
    <row r="45" spans="6:30" ht="15.75" thickBot="1" x14ac:dyDescent="0.3">
      <c r="F45" s="7" t="s">
        <v>15</v>
      </c>
      <c r="G45" s="8"/>
      <c r="H45" s="17">
        <v>1995</v>
      </c>
      <c r="I45" s="9">
        <v>1996</v>
      </c>
      <c r="J45" s="17">
        <v>1997</v>
      </c>
      <c r="K45" s="9">
        <v>1998</v>
      </c>
      <c r="L45" s="17">
        <v>1999</v>
      </c>
      <c r="M45" s="9">
        <v>2000</v>
      </c>
      <c r="N45" s="17">
        <v>2001</v>
      </c>
      <c r="O45" s="9">
        <v>2002</v>
      </c>
      <c r="P45" s="17">
        <v>2003</v>
      </c>
      <c r="Q45" s="9">
        <v>2004</v>
      </c>
      <c r="R45" s="17">
        <v>2005</v>
      </c>
      <c r="S45" s="9">
        <v>2006</v>
      </c>
      <c r="T45" s="17">
        <v>2007</v>
      </c>
      <c r="U45" s="9">
        <v>2008</v>
      </c>
      <c r="V45" s="17">
        <v>2009</v>
      </c>
      <c r="W45" s="9">
        <v>2010</v>
      </c>
      <c r="X45" s="17">
        <v>2011</v>
      </c>
      <c r="Y45" s="9">
        <v>2012</v>
      </c>
      <c r="Z45" s="17">
        <v>2013</v>
      </c>
      <c r="AA45" s="9">
        <v>2014</v>
      </c>
      <c r="AB45" s="17">
        <v>2015</v>
      </c>
      <c r="AC45" s="10">
        <v>2016</v>
      </c>
      <c r="AD45" s="10">
        <v>2017</v>
      </c>
    </row>
    <row r="46" spans="6:30" ht="15.75" thickBot="1" x14ac:dyDescent="0.3">
      <c r="F46" s="192" t="s">
        <v>27</v>
      </c>
      <c r="G46" s="193"/>
      <c r="H46" s="136">
        <f>(A!D46/D!H60)*1000</f>
        <v>15.119109095758869</v>
      </c>
      <c r="I46" s="147">
        <f>(A!E46/D!I60)*1000</f>
        <v>16.0787375328084</v>
      </c>
      <c r="J46" s="136">
        <f>(A!F46/D!J60)*1000</f>
        <v>14.070318652849741</v>
      </c>
      <c r="K46" s="147">
        <f>(A!G46/D!K60)*1000</f>
        <v>9.433405612244897</v>
      </c>
      <c r="L46" s="136">
        <f>(A!H46/D!L60)*1000</f>
        <v>9.0152267002518887</v>
      </c>
      <c r="M46" s="147">
        <f>(A!I46/D!M60)*1000</f>
        <v>9.245073952749653</v>
      </c>
      <c r="N46" s="136">
        <f>(A!J46/D!N60)*1000</f>
        <v>6.798113392463371</v>
      </c>
      <c r="O46" s="147">
        <f>(A!K46/D!O60)*1000</f>
        <v>8.4036463500205674</v>
      </c>
      <c r="P46" s="136">
        <f>(A!L46/D!P60)*1000</f>
        <v>9.4476212095868473</v>
      </c>
      <c r="Q46" s="147">
        <f>(A!M46/D!Q60)*1000</f>
        <v>12.845791635196376</v>
      </c>
      <c r="R46" s="136">
        <f>(A!N46/D!R60)*1000</f>
        <v>16.556429387488631</v>
      </c>
      <c r="S46" s="147">
        <f>(A!O46/D!S60)*1000</f>
        <v>15.943563101875318</v>
      </c>
      <c r="T46" s="136">
        <f>(A!P46/D!T60)*1000</f>
        <v>18.349978373210099</v>
      </c>
      <c r="U46" s="147">
        <f>(A!Q46/D!U60)*1000</f>
        <v>19.226069154799667</v>
      </c>
      <c r="V46" s="136">
        <f>(A!R46/D!V60)*1000</f>
        <v>17.520000444651949</v>
      </c>
      <c r="W46" s="147">
        <f>(A!S46/D!W60)*1000</f>
        <v>24.870138431114039</v>
      </c>
      <c r="X46" s="136">
        <f>(A!T46/D!X60)*1000</f>
        <v>30.336996416549031</v>
      </c>
      <c r="Y46" s="147">
        <f>(A!U46/D!Y60)*1000</f>
        <v>33.963526684126919</v>
      </c>
      <c r="Z46" s="136">
        <f>(A!V46/D!Z60)*1000</f>
        <v>27.035355786167528</v>
      </c>
      <c r="AA46" s="147">
        <f>(A!W46/D!AA60)*1000</f>
        <v>24.896710167428978</v>
      </c>
      <c r="AB46" s="136">
        <f>(A!X46/D!AB60)*1000</f>
        <v>23.817563222206086</v>
      </c>
      <c r="AC46" s="143">
        <f>(A!Y46/D!AC60)*1000</f>
        <v>21.55571510626077</v>
      </c>
      <c r="AD46" s="143">
        <f>(A!Z46/D!AD60)*1000</f>
        <v>22.687555789986202</v>
      </c>
    </row>
    <row r="47" spans="6:30" x14ac:dyDescent="0.25">
      <c r="F47" s="213" t="s">
        <v>17</v>
      </c>
      <c r="G47" s="214"/>
      <c r="H47" s="144">
        <f>(A!D47/D!H$60)*1000</f>
        <v>0.97077193918378235</v>
      </c>
      <c r="I47" s="137">
        <f>(A!E47/D!I$60)*1000</f>
        <v>0.91971417322834648</v>
      </c>
      <c r="J47" s="144">
        <f>(A!F47/D!J$60)*1000</f>
        <v>1.0294515544041452</v>
      </c>
      <c r="K47" s="137">
        <f>(A!G47/D!K$60)*1000</f>
        <v>0.72802908163265301</v>
      </c>
      <c r="L47" s="144">
        <f>(A!H47/D!L$60)*1000</f>
        <v>1.1232156171284635</v>
      </c>
      <c r="M47" s="137">
        <f>(A!I47/D!M$60)*1000</f>
        <v>0.7433301072066707</v>
      </c>
      <c r="N47" s="144">
        <f>(A!J47/D!N$60)*1000</f>
        <v>1.0837813005341304</v>
      </c>
      <c r="O47" s="137">
        <f>(A!K47/D!O$60)*1000</f>
        <v>0.80865106825715594</v>
      </c>
      <c r="P47" s="144">
        <f>(A!L47/D!P$60)*1000</f>
        <v>0.64486439341441859</v>
      </c>
      <c r="Q47" s="137">
        <f>(A!M47/D!Q$60)*1000</f>
        <v>0.74682307401812686</v>
      </c>
      <c r="R47" s="144">
        <f>(A!N47/D!R$60)*1000</f>
        <v>1.7139236167781948</v>
      </c>
      <c r="S47" s="137">
        <f>(A!O47/D!S$60)*1000</f>
        <v>2.0350852416716583</v>
      </c>
      <c r="T47" s="144">
        <f>(A!P47/D!T$60)*1000</f>
        <v>2.3037972090058507</v>
      </c>
      <c r="U47" s="137">
        <f>(A!Q47/D!U$60)*1000</f>
        <v>1.903022204224877</v>
      </c>
      <c r="V47" s="144">
        <f>(A!R47/D!V$60)*1000</f>
        <v>2.1062900464661287</v>
      </c>
      <c r="W47" s="137">
        <f>(A!S47/D!W$60)*1000</f>
        <v>2.854829707756537</v>
      </c>
      <c r="X47" s="144">
        <f>(A!T47/D!X$60)*1000</f>
        <v>3.0484308828320121</v>
      </c>
      <c r="Y47" s="137">
        <f>(A!U47/D!Y$60)*1000</f>
        <v>4.3822248937357777</v>
      </c>
      <c r="Z47" s="144">
        <f>(A!V47/D!Z$60)*1000</f>
        <v>3.2246111075741175</v>
      </c>
      <c r="AA47" s="137">
        <f>(A!W47/D!AA$60)*1000</f>
        <v>3.666455457177626</v>
      </c>
      <c r="AB47" s="144">
        <f>(A!X47/D!AB$60)*1000</f>
        <v>3.3799058149907681</v>
      </c>
      <c r="AC47" s="138">
        <f>(A!Y47/D!AC$60)*1000</f>
        <v>2.853682202346763</v>
      </c>
      <c r="AD47" s="138">
        <f>(A!Z47/D!AD$60)*1000</f>
        <v>3.1659113040655686</v>
      </c>
    </row>
    <row r="48" spans="6:30" x14ac:dyDescent="0.25">
      <c r="F48" s="215" t="s">
        <v>18</v>
      </c>
      <c r="G48" s="216"/>
      <c r="H48" s="145">
        <f>(A!D48/D!H$60)*1000</f>
        <v>1.1498452920778874E-2</v>
      </c>
      <c r="I48" s="139">
        <f>(A!E48/D!I$60)*1000</f>
        <v>1.9543963254593177E-2</v>
      </c>
      <c r="J48" s="145">
        <f>(A!F48/D!J$60)*1000</f>
        <v>1.1221839378238343E-2</v>
      </c>
      <c r="K48" s="139">
        <f>(A!G48/D!K$60)*1000</f>
        <v>8.6548724489795923E-3</v>
      </c>
      <c r="L48" s="145">
        <f>(A!H48/D!L$60)*1000</f>
        <v>1.0409874055415616E-2</v>
      </c>
      <c r="M48" s="139">
        <f>(A!I48/D!M$60)*1000</f>
        <v>3.9622940242207659E-2</v>
      </c>
      <c r="N48" s="145">
        <f>(A!J48/D!N$60)*1000</f>
        <v>5.9820429264468074E-2</v>
      </c>
      <c r="O48" s="139">
        <f>(A!K48/D!O$60)*1000</f>
        <v>9.8593288006000632E-2</v>
      </c>
      <c r="P48" s="145">
        <f>(A!L48/D!P$60)*1000</f>
        <v>0.12773667232191929</v>
      </c>
      <c r="Q48" s="139">
        <f>(A!M48/D!Q$60)*1000</f>
        <v>0.15116911348187312</v>
      </c>
      <c r="R48" s="145">
        <f>(A!N48/D!R$60)*1000</f>
        <v>0.19125941383571546</v>
      </c>
      <c r="S48" s="139">
        <f>(A!O48/D!S$60)*1000</f>
        <v>0.3155598304381883</v>
      </c>
      <c r="T48" s="145">
        <f>(A!P48/D!T$60)*1000</f>
        <v>0.19799068909782139</v>
      </c>
      <c r="U48" s="139">
        <f>(A!Q48/D!U$60)*1000</f>
        <v>0.18781955411576792</v>
      </c>
      <c r="V48" s="145">
        <f>(A!R48/D!V$60)*1000</f>
        <v>0.20158136019031103</v>
      </c>
      <c r="W48" s="139">
        <f>(A!S48/D!W$60)*1000</f>
        <v>0.11511733684904416</v>
      </c>
      <c r="X48" s="145">
        <f>(A!T48/D!X$60)*1000</f>
        <v>0.10947316755348029</v>
      </c>
      <c r="Y48" s="139">
        <f>(A!U48/D!Y$60)*1000</f>
        <v>4.7077261603194365E-2</v>
      </c>
      <c r="Z48" s="145">
        <f>(A!V48/D!Z$60)*1000</f>
        <v>8.7188917892234888E-2</v>
      </c>
      <c r="AA48" s="139">
        <f>(A!W48/D!AA$60)*1000</f>
        <v>6.9779929503587773E-2</v>
      </c>
      <c r="AB48" s="145">
        <f>(A!X48/D!AB$60)*1000</f>
        <v>6.4615687820260156E-2</v>
      </c>
      <c r="AC48" s="140">
        <f>(A!Y48/D!AC$60)*1000</f>
        <v>7.5338598506605403E-2</v>
      </c>
      <c r="AD48" s="140">
        <f>(A!Z48/D!AD$60)*1000</f>
        <v>7.6069078146555238E-2</v>
      </c>
    </row>
    <row r="49" spans="6:31" x14ac:dyDescent="0.25">
      <c r="F49" s="213" t="s">
        <v>19</v>
      </c>
      <c r="G49" s="214"/>
      <c r="H49" s="145">
        <f>(A!D49/D!H$60)*1000</f>
        <v>0.32770365430781545</v>
      </c>
      <c r="I49" s="139">
        <f>(A!E49/D!I$60)*1000</f>
        <v>0.24294280839895011</v>
      </c>
      <c r="J49" s="145">
        <f>(A!F49/D!J$60)*1000</f>
        <v>0.11698108808290157</v>
      </c>
      <c r="K49" s="139">
        <f>(A!G49/D!K$60)*1000</f>
        <v>6.587051020408162E-2</v>
      </c>
      <c r="L49" s="145">
        <f>(A!H49/D!L$60)*1000</f>
        <v>6.8461486146095721E-2</v>
      </c>
      <c r="M49" s="139">
        <f>(A!I49/D!M$60)*1000</f>
        <v>3.879650585666071E-2</v>
      </c>
      <c r="N49" s="145">
        <f>(A!J49/D!N$60)*1000</f>
        <v>4.3149041995393739E-2</v>
      </c>
      <c r="O49" s="139">
        <f>(A!K49/D!O$60)*1000</f>
        <v>9.7959616734012434E-2</v>
      </c>
      <c r="P49" s="145">
        <f>(A!L49/D!P$60)*1000</f>
        <v>0.13160455446964087</v>
      </c>
      <c r="Q49" s="139">
        <f>(A!M49/D!Q$60)*1000</f>
        <v>0.16175122734138975</v>
      </c>
      <c r="R49" s="145">
        <f>(A!N49/D!R$60)*1000</f>
        <v>0.18440427615472496</v>
      </c>
      <c r="S49" s="139">
        <f>(A!O49/D!S$60)*1000</f>
        <v>9.893074690135005E-2</v>
      </c>
      <c r="T49" s="145">
        <f>(A!P49/D!T$60)*1000</f>
        <v>0.11941188790493318</v>
      </c>
      <c r="U49" s="139">
        <f>(A!Q49/D!U$60)*1000</f>
        <v>9.8994330836201669E-2</v>
      </c>
      <c r="V49" s="145">
        <f>(A!R49/D!V$60)*1000</f>
        <v>8.246543942728829E-2</v>
      </c>
      <c r="W49" s="139">
        <f>(A!S49/D!W$60)*1000</f>
        <v>7.768330037354429E-2</v>
      </c>
      <c r="X49" s="145">
        <f>(A!T49/D!X$60)*1000</f>
        <v>0.10883199044413074</v>
      </c>
      <c r="Y49" s="139">
        <f>(A!U49/D!Y$60)*1000</f>
        <v>0.1432874286204972</v>
      </c>
      <c r="Z49" s="145">
        <f>(A!V49/D!Z$60)*1000</f>
        <v>0.12343040258059039</v>
      </c>
      <c r="AA49" s="139">
        <f>(A!W49/D!AA$60)*1000</f>
        <v>0.19743999412529897</v>
      </c>
      <c r="AB49" s="145">
        <f>(A!X49/D!AB$60)*1000</f>
        <v>0.12757739144866501</v>
      </c>
      <c r="AC49" s="140">
        <f>(A!Y49/D!AC$60)*1000</f>
        <v>0.10652334454746862</v>
      </c>
      <c r="AD49" s="140">
        <f>(A!Z49/D!AD$60)*1000</f>
        <v>0.15320090481213988</v>
      </c>
    </row>
    <row r="50" spans="6:31" x14ac:dyDescent="0.25">
      <c r="F50" s="215" t="s">
        <v>20</v>
      </c>
      <c r="G50" s="216"/>
      <c r="H50" s="145">
        <f>(A!D50/D!H$60)*1000</f>
        <v>7.980184049079754</v>
      </c>
      <c r="I50" s="139">
        <f>(A!E50/D!I$60)*1000</f>
        <v>9.2277637795275584</v>
      </c>
      <c r="J50" s="145">
        <f>(A!F50/D!J$60)*1000</f>
        <v>6.7704145077720206</v>
      </c>
      <c r="K50" s="139">
        <f>(A!G50/D!K$60)*1000</f>
        <v>3.4447882653061228</v>
      </c>
      <c r="L50" s="145">
        <f>(A!H50/D!L$60)*1000</f>
        <v>3.2644710327455919</v>
      </c>
      <c r="M50" s="139">
        <f>(A!I50/D!M$60)*1000</f>
        <v>3.3947265237244393</v>
      </c>
      <c r="N50" s="145">
        <f>(A!J50/D!N$60)*1000</f>
        <v>0.94624001568089378</v>
      </c>
      <c r="O50" s="139">
        <f>(A!K50/D!O$60)*1000</f>
        <v>1.8955854242783516</v>
      </c>
      <c r="P50" s="145">
        <f>(A!L50/D!P$60)*1000</f>
        <v>2.2753179287438168</v>
      </c>
      <c r="Q50" s="139">
        <f>(A!M50/D!Q$60)*1000</f>
        <v>3.2851161253776433</v>
      </c>
      <c r="R50" s="145">
        <f>(A!N50/D!R$60)*1000</f>
        <v>4.7052950640024251</v>
      </c>
      <c r="S50" s="139">
        <f>(A!O50/D!S$60)*1000</f>
        <v>1.8115472515320465</v>
      </c>
      <c r="T50" s="145">
        <f>(A!P50/D!T$60)*1000</f>
        <v>2.1346868668472694</v>
      </c>
      <c r="U50" s="139">
        <f>(A!Q50/D!U$60)*1000</f>
        <v>2.8760252862702753</v>
      </c>
      <c r="V50" s="145">
        <f>(A!R50/D!V$60)*1000</f>
        <v>1.9592734387158455</v>
      </c>
      <c r="W50" s="139">
        <f>(A!S50/D!W$60)*1000</f>
        <v>4.6574686882003959</v>
      </c>
      <c r="X50" s="145">
        <f>(A!T50/D!X$60)*1000</f>
        <v>6.5031925290476709</v>
      </c>
      <c r="Y50" s="139">
        <f>(A!U50/D!Y$60)*1000</f>
        <v>9.5015928899574948</v>
      </c>
      <c r="Z50" s="145">
        <f>(A!V50/D!Z$60)*1000</f>
        <v>4.091610959020394</v>
      </c>
      <c r="AA50" s="139">
        <f>(A!W50/D!AA$60)*1000</f>
        <v>3.3546892702782092</v>
      </c>
      <c r="AB50" s="145">
        <f>(A!X50/D!AB$60)*1000</f>
        <v>3.0029251291413397</v>
      </c>
      <c r="AC50" s="140">
        <f>(A!Y50/D!AC$60)*1000</f>
        <v>3.2566156560269137</v>
      </c>
      <c r="AD50" s="140">
        <f>(A!Z50/D!AD$60)*1000</f>
        <v>3.18611742270551</v>
      </c>
    </row>
    <row r="51" spans="6:31" x14ac:dyDescent="0.25">
      <c r="F51" s="213" t="s">
        <v>21</v>
      </c>
      <c r="G51" s="214"/>
      <c r="H51" s="145">
        <f>(A!D51/D!H$60)*1000</f>
        <v>7.5484129101093629E-4</v>
      </c>
      <c r="I51" s="139">
        <f>(A!E51/D!I$60)*1000</f>
        <v>3.7244094488188979E-5</v>
      </c>
      <c r="J51" s="145">
        <f>(A!F51/D!J$60)*1000</f>
        <v>3.7996606217616587E-2</v>
      </c>
      <c r="K51" s="139">
        <f>(A!G51/D!K$60)*1000</f>
        <v>4.4257602040816323E-2</v>
      </c>
      <c r="L51" s="145">
        <f>(A!H51/D!L$60)*1000</f>
        <v>1.3388161209068011E-3</v>
      </c>
      <c r="M51" s="139">
        <f>(A!I51/D!M$60)*1000</f>
        <v>1.6046257693071273E-4</v>
      </c>
      <c r="N51" s="145">
        <f>(A!J51/D!N$60)*1000</f>
        <v>2.6672465330523842E-3</v>
      </c>
      <c r="O51" s="139">
        <f>(A!K51/D!O$60)*1000</f>
        <v>0.15291342640760724</v>
      </c>
      <c r="P51" s="145">
        <f>(A!L51/D!P$60)*1000</f>
        <v>0.19621415087576763</v>
      </c>
      <c r="Q51" s="139">
        <f>(A!M51/D!Q$60)*1000</f>
        <v>0.28495090634441084</v>
      </c>
      <c r="R51" s="145">
        <f>(A!N51/D!R$60)*1000</f>
        <v>0.17722327403296884</v>
      </c>
      <c r="S51" s="139">
        <f>(A!O51/D!S$60)*1000</f>
        <v>9.1957425240750124E-2</v>
      </c>
      <c r="T51" s="145">
        <f>(A!P51/D!T$60)*1000</f>
        <v>5.1189883215334527E-2</v>
      </c>
      <c r="U51" s="139">
        <f>(A!Q51/D!U$60)*1000</f>
        <v>3.4149602933567301E-2</v>
      </c>
      <c r="V51" s="145">
        <f>(A!R51/D!V$60)*1000</f>
        <v>2.4864047666688896E-3</v>
      </c>
      <c r="W51" s="139">
        <f>(A!S51/D!W$60)*1000</f>
        <v>1.9952845528455283E-2</v>
      </c>
      <c r="X51" s="145">
        <f>(A!T51/D!X$60)*1000</f>
        <v>1.0475838853295689E-3</v>
      </c>
      <c r="Y51" s="139">
        <f>(A!U51/D!Y$60)*1000</f>
        <v>5.5036065432999878E-3</v>
      </c>
      <c r="Z51" s="145">
        <f>(A!V51/D!Z$60)*1000</f>
        <v>7.0900447783366219E-3</v>
      </c>
      <c r="AA51" s="139">
        <f>(A!W51/D!AA$60)*1000</f>
        <v>3.3072468633292773E-4</v>
      </c>
      <c r="AB51" s="145">
        <f>(A!X51/D!AB$60)*1000</f>
        <v>6.4684770657427964E-4</v>
      </c>
      <c r="AC51" s="140">
        <f>(A!Y51/D!AC$60)*1000</f>
        <v>9.4619266431443343E-4</v>
      </c>
      <c r="AD51" s="140">
        <f>(A!Z51/D!AD$60)*1000</f>
        <v>6.4233547025886555E-4</v>
      </c>
    </row>
    <row r="52" spans="6:31" x14ac:dyDescent="0.25">
      <c r="F52" s="215" t="s">
        <v>22</v>
      </c>
      <c r="G52" s="216"/>
      <c r="H52" s="145">
        <f>(A!D52/D!H$60)*1000</f>
        <v>3.0252227260602829</v>
      </c>
      <c r="I52" s="139">
        <f>(A!E52/D!I$60)*1000</f>
        <v>3.0928188976377951</v>
      </c>
      <c r="J52" s="145">
        <f>(A!F52/D!J$60)*1000</f>
        <v>3.2348860103626942</v>
      </c>
      <c r="K52" s="139">
        <f>(A!G52/D!K$60)*1000</f>
        <v>2.7895408163265309</v>
      </c>
      <c r="L52" s="145">
        <f>(A!H52/D!L$60)*1000</f>
        <v>2.5161118387909318</v>
      </c>
      <c r="M52" s="139">
        <f>(A!I52/D!M$60)*1000</f>
        <v>2.5860482430017866</v>
      </c>
      <c r="N52" s="145">
        <f>(A!J52/D!N$60)*1000</f>
        <v>2.2228242759837311</v>
      </c>
      <c r="O52" s="139">
        <f>(A!K52/D!O$60)*1000</f>
        <v>2.5074693314621692</v>
      </c>
      <c r="P52" s="145">
        <f>(A!L52/D!P$60)*1000</f>
        <v>2.9190566082821574</v>
      </c>
      <c r="Q52" s="139">
        <f>(A!M52/D!Q$60)*1000</f>
        <v>4.0933109894259818</v>
      </c>
      <c r="R52" s="145">
        <f>(A!N52/D!R$60)*1000</f>
        <v>4.6667513814731052</v>
      </c>
      <c r="S52" s="139">
        <f>(A!O52/D!S$60)*1000</f>
        <v>5.6538842556328621</v>
      </c>
      <c r="T52" s="145">
        <f>(A!P52/D!T$60)*1000</f>
        <v>6.3905160835021748</v>
      </c>
      <c r="U52" s="139">
        <f>(A!Q52/D!U$60)*1000</f>
        <v>7.3320150277834024</v>
      </c>
      <c r="V52" s="145">
        <f>(A!R52/D!V$60)*1000</f>
        <v>6.1316147535516583</v>
      </c>
      <c r="W52" s="139">
        <f>(A!S52/D!W$60)*1000</f>
        <v>7.8812810371346949</v>
      </c>
      <c r="X52" s="145">
        <f>(A!T52/D!X$60)*1000</f>
        <v>8.6241350852426972</v>
      </c>
      <c r="Y52" s="139">
        <f>(A!U52/D!Y$60)*1000</f>
        <v>9.1291121033875751</v>
      </c>
      <c r="Z52" s="145">
        <f>(A!V52/D!Z$60)*1000</f>
        <v>9.4016680460940982</v>
      </c>
      <c r="AA52" s="139">
        <f>(A!W52/D!AA$60)*1000</f>
        <v>8.3474424069489306</v>
      </c>
      <c r="AB52" s="145">
        <f>(A!X52/D!AB$60)*1000</f>
        <v>8.7183100636889836</v>
      </c>
      <c r="AC52" s="140">
        <f>(A!Y52/D!AC$60)*1000</f>
        <v>7.636333798309674</v>
      </c>
      <c r="AD52" s="140">
        <f>(A!Z52/D!AD$60)*1000</f>
        <v>7.9094254645784305</v>
      </c>
    </row>
    <row r="53" spans="6:31" x14ac:dyDescent="0.25">
      <c r="F53" s="213" t="s">
        <v>23</v>
      </c>
      <c r="G53" s="214"/>
      <c r="H53" s="145">
        <f>(A!D53/D!H$60)*1000</f>
        <v>1.5232261936516405</v>
      </c>
      <c r="I53" s="139">
        <f>(A!E53/D!I$60)*1000</f>
        <v>1.3416330708661417</v>
      </c>
      <c r="J53" s="145">
        <f>(A!F53/D!J$60)*1000</f>
        <v>1.5937624352331607</v>
      </c>
      <c r="K53" s="139">
        <f>(A!G53/D!K$60)*1000</f>
        <v>1.2801573979591836</v>
      </c>
      <c r="L53" s="145">
        <f>(A!H53/D!L$60)*1000</f>
        <v>1.1735083123425694</v>
      </c>
      <c r="M53" s="139">
        <f>(A!I53/D!M$60)*1000</f>
        <v>1.4566413539805438</v>
      </c>
      <c r="N53" s="145">
        <f>(A!J53/D!N$60)*1000</f>
        <v>1.4910481697456754</v>
      </c>
      <c r="O53" s="139">
        <f>(A!K53/D!O$60)*1000</f>
        <v>1.6680060006290982</v>
      </c>
      <c r="P53" s="145">
        <f>(A!L53/D!P$60)*1000</f>
        <v>1.9319981361561807</v>
      </c>
      <c r="Q53" s="139">
        <f>(A!M53/D!Q$60)*1000</f>
        <v>2.5564883874622359</v>
      </c>
      <c r="R53" s="145">
        <f>(A!N53/D!R$60)*1000</f>
        <v>3.182729837487468</v>
      </c>
      <c r="S53" s="139">
        <f>(A!O53/D!S$60)*1000</f>
        <v>3.9141293830346036</v>
      </c>
      <c r="T53" s="145">
        <f>(A!P53/D!T$60)*1000</f>
        <v>4.2143943360575502</v>
      </c>
      <c r="U53" s="139">
        <f>(A!Q53/D!U$60)*1000</f>
        <v>3.8604305864884929</v>
      </c>
      <c r="V53" s="145">
        <f>(A!R53/D!V$60)*1000</f>
        <v>3.4739189399497543</v>
      </c>
      <c r="W53" s="139">
        <f>(A!S53/D!W$60)*1000</f>
        <v>5.2309865963524498</v>
      </c>
      <c r="X53" s="145">
        <f>(A!T53/D!X$60)*1000</f>
        <v>5.3135845368661094</v>
      </c>
      <c r="Y53" s="139">
        <f>(A!U53/D!Y$60)*1000</f>
        <v>5.102273410330171</v>
      </c>
      <c r="Z53" s="145">
        <f>(A!V53/D!Z$60)*1000</f>
        <v>4.3682561915069718</v>
      </c>
      <c r="AA53" s="139">
        <f>(A!W53/D!AA$60)*1000</f>
        <v>3.893497964835718</v>
      </c>
      <c r="AB53" s="145">
        <f>(A!X53/D!AB$60)*1000</f>
        <v>3.4355869966599588</v>
      </c>
      <c r="AC53" s="140">
        <f>(A!Y53/D!AC$60)*1000</f>
        <v>2.9369615163699021</v>
      </c>
      <c r="AD53" s="140">
        <f>(A!Z53/D!AD$60)*1000</f>
        <v>3.2275135924693665</v>
      </c>
    </row>
    <row r="54" spans="6:31" x14ac:dyDescent="0.25">
      <c r="F54" s="215" t="s">
        <v>24</v>
      </c>
      <c r="G54" s="216"/>
      <c r="H54" s="145">
        <f>(A!D54/D!H$60)*1000</f>
        <v>0.4968901040277407</v>
      </c>
      <c r="I54" s="139">
        <f>(A!E54/D!I$60)*1000</f>
        <v>0.37332703412073487</v>
      </c>
      <c r="J54" s="145">
        <f>(A!F54/D!J$60)*1000</f>
        <v>0.5144497409326424</v>
      </c>
      <c r="K54" s="139">
        <f>(A!G54/D!K$60)*1000</f>
        <v>0.50568954081632655</v>
      </c>
      <c r="L54" s="145">
        <f>(A!H54/D!L$60)*1000</f>
        <v>0.34474962216624683</v>
      </c>
      <c r="M54" s="139">
        <f>(A!I54/D!M$60)*1000</f>
        <v>0.40796952551121701</v>
      </c>
      <c r="N54" s="145">
        <f>(A!J54/D!N$60)*1000</f>
        <v>0.36956240505708821</v>
      </c>
      <c r="O54" s="139">
        <f>(A!K54/D!O$60)*1000</f>
        <v>0.53184398364344654</v>
      </c>
      <c r="P54" s="145">
        <f>(A!L54/D!P$60)*1000</f>
        <v>0.46050323783125041</v>
      </c>
      <c r="Q54" s="139">
        <f>(A!M54/D!Q$60)*1000</f>
        <v>0.60437216767371604</v>
      </c>
      <c r="R54" s="145">
        <f>(A!N54/D!R$60)*1000</f>
        <v>0.7524446827857959</v>
      </c>
      <c r="S54" s="139">
        <f>(A!O54/D!S$60)*1000</f>
        <v>0.93143666774178691</v>
      </c>
      <c r="T54" s="145">
        <f>(A!P54/D!T$60)*1000</f>
        <v>1.7851200855965579</v>
      </c>
      <c r="U54" s="139">
        <f>(A!Q54/D!U$60)*1000</f>
        <v>1.5198690693122763</v>
      </c>
      <c r="V54" s="145">
        <f>(A!R54/D!V$60)*1000</f>
        <v>2.0543280197425462</v>
      </c>
      <c r="W54" s="139">
        <f>(A!S54/D!W$60)*1000</f>
        <v>2.1962959789057348</v>
      </c>
      <c r="X54" s="145">
        <f>(A!T54/D!X$60)*1000</f>
        <v>4.3104441307416659</v>
      </c>
      <c r="Y54" s="139">
        <f>(A!U54/D!Y$60)*1000</f>
        <v>3.1667725730969045</v>
      </c>
      <c r="Z54" s="145">
        <f>(A!V54/D!Z$60)*1000</f>
        <v>3.1920056874854099</v>
      </c>
      <c r="AA54" s="139">
        <f>(A!W54/D!AA$60)*1000</f>
        <v>2.9863329276992157</v>
      </c>
      <c r="AB54" s="145">
        <f>(A!X54/D!AB$60)*1000</f>
        <v>2.9196979441113626</v>
      </c>
      <c r="AC54" s="140">
        <f>(A!Y54/D!AC$60)*1000</f>
        <v>2.6910027078033973</v>
      </c>
      <c r="AD54" s="140">
        <f>(A!Z54/D!AD$60)*1000</f>
        <v>2.8589365414266008</v>
      </c>
    </row>
    <row r="55" spans="6:31" x14ac:dyDescent="0.25">
      <c r="F55" s="213" t="s">
        <v>25</v>
      </c>
      <c r="G55" s="214"/>
      <c r="H55" s="145">
        <f>(A!D55/D!H$60)*1000</f>
        <v>0.78285569485196049</v>
      </c>
      <c r="I55" s="139">
        <f>(A!E55/D!I$60)*1000</f>
        <v>0.86095538057742782</v>
      </c>
      <c r="J55" s="145">
        <f>(A!F55/D!J$60)*1000</f>
        <v>0.7611559585492228</v>
      </c>
      <c r="K55" s="139">
        <f>(A!G55/D!K$60)*1000</f>
        <v>0.56641811224489802</v>
      </c>
      <c r="L55" s="145">
        <f>(A!H55/D!L$60)*1000</f>
        <v>0.51296070528967264</v>
      </c>
      <c r="M55" s="139">
        <f>(A!I55/D!M$60)*1000</f>
        <v>0.57777992852888627</v>
      </c>
      <c r="N55" s="145">
        <f>(A!J55/D!N$60)*1000</f>
        <v>0.57902043416474747</v>
      </c>
      <c r="O55" s="139">
        <f>(A!K55/D!O$60)*1000</f>
        <v>0.64262261366110973</v>
      </c>
      <c r="P55" s="145">
        <f>(A!L55/D!P$60)*1000</f>
        <v>0.75900953427799944</v>
      </c>
      <c r="Q55" s="139">
        <f>(A!M55/D!Q$60)*1000</f>
        <v>0.96155707137462243</v>
      </c>
      <c r="R55" s="145">
        <f>(A!N55/D!R$60)*1000</f>
        <v>0.98147380447200905</v>
      </c>
      <c r="S55" s="139">
        <f>(A!O55/D!S$60)*1000</f>
        <v>1.0889598212228726</v>
      </c>
      <c r="T55" s="145">
        <f>(A!P55/D!T$60)*1000</f>
        <v>1.1482521000751247</v>
      </c>
      <c r="U55" s="139">
        <f>(A!Q55/D!U$60)*1000</f>
        <v>1.4112204449843648</v>
      </c>
      <c r="V55" s="145">
        <f>(A!R55/D!V$60)*1000</f>
        <v>1.5010429311456457</v>
      </c>
      <c r="W55" s="139">
        <f>(A!S55/D!W$60)*1000</f>
        <v>1.8208543177323664</v>
      </c>
      <c r="X55" s="145">
        <f>(A!T55/D!X$60)*1000</f>
        <v>2.3076446954066672</v>
      </c>
      <c r="Y55" s="139">
        <f>(A!U55/D!Y$60)*1000</f>
        <v>2.4779893521102569</v>
      </c>
      <c r="Z55" s="145">
        <f>(A!V55/D!Z$60)*1000</f>
        <v>2.5331614354534073</v>
      </c>
      <c r="AA55" s="139">
        <f>(A!W55/D!AA$60)*1000</f>
        <v>2.3739289161176615</v>
      </c>
      <c r="AB55" s="145">
        <f>(A!X55/D!AB$60)*1000</f>
        <v>2.1591747401614008</v>
      </c>
      <c r="AC55" s="140">
        <f>(A!Y55/D!AC$60)*1000</f>
        <v>1.9918946418314596</v>
      </c>
      <c r="AD55" s="140">
        <f>(A!Z55/D!AD$60)*1000</f>
        <v>2.1097500608618032</v>
      </c>
    </row>
    <row r="56" spans="6:31" ht="15.75" thickBot="1" x14ac:dyDescent="0.3">
      <c r="F56" s="217" t="s">
        <v>26</v>
      </c>
      <c r="G56" s="218"/>
      <c r="H56" s="146">
        <f>(A!D56/D!H$60)*1000</f>
        <v>1.867164577220592E-7</v>
      </c>
      <c r="I56" s="141">
        <f>(A!E56/D!I$60)*1000</f>
        <v>9.9737532808398951E-7</v>
      </c>
      <c r="J56" s="146">
        <f>(A!F56/D!J$60)*1000</f>
        <v>0</v>
      </c>
      <c r="K56" s="141">
        <f>(A!G56/D!K$60)*1000</f>
        <v>0</v>
      </c>
      <c r="L56" s="146">
        <f>(A!H56/D!L$60)*1000</f>
        <v>0</v>
      </c>
      <c r="M56" s="141">
        <f>(A!I56/D!M$60)*1000</f>
        <v>0</v>
      </c>
      <c r="N56" s="146">
        <f>(A!J56/D!N$60)*1000</f>
        <v>0</v>
      </c>
      <c r="O56" s="141">
        <f>(A!K56/D!O$60)*1000</f>
        <v>0</v>
      </c>
      <c r="P56" s="146">
        <f>(A!L56/D!P$60)*1000</f>
        <v>1.3170446127744987E-3</v>
      </c>
      <c r="Q56" s="141">
        <f>(A!M56/D!Q$60)*1000</f>
        <v>2.5464973564954678E-4</v>
      </c>
      <c r="R56" s="146">
        <f>(A!N56/D!R$60)*1000</f>
        <v>9.2424631024271952E-4</v>
      </c>
      <c r="S56" s="141">
        <f>(A!O56/D!S$60)*1000</f>
        <v>2.0726397272266507E-3</v>
      </c>
      <c r="T56" s="146">
        <f>(A!P56/D!T$60)*1000</f>
        <v>4.6189814920208523E-3</v>
      </c>
      <c r="U56" s="141">
        <f>(A!Q56/D!U$60)*1000</f>
        <v>2.5207081955411575E-3</v>
      </c>
      <c r="V56" s="146">
        <f>(A!R56/D!V$60)*1000</f>
        <v>6.999710976233353E-3</v>
      </c>
      <c r="W56" s="141">
        <f>(A!S56/D!W$60)*1000</f>
        <v>1.5673632168754118E-2</v>
      </c>
      <c r="X56" s="146">
        <f>(A!T56/D!X$60)*1000</f>
        <v>1.0204625909436422E-2</v>
      </c>
      <c r="Y56" s="141">
        <f>(A!U56/D!Y$60)*1000</f>
        <v>7.7002275557082134E-3</v>
      </c>
      <c r="Z56" s="146">
        <f>(A!V56/D!Z$60)*1000</f>
        <v>6.329683156129964E-3</v>
      </c>
      <c r="AA56" s="141">
        <f>(A!W56/D!AA$60)*1000</f>
        <v>6.8192480382694804E-3</v>
      </c>
      <c r="AB56" s="146">
        <f>(A!X56/D!AB$60)*1000</f>
        <v>9.1121921872082644E-3</v>
      </c>
      <c r="AC56" s="142">
        <f>(A!Y56/D!AC$60)*1000</f>
        <v>6.4242225322064493E-3</v>
      </c>
      <c r="AD56" s="142">
        <f>(A!Z56/D!AD$60)*1000</f>
        <v>0</v>
      </c>
    </row>
    <row r="57" spans="6:31" x14ac:dyDescent="0.25">
      <c r="F57" s="1" t="s">
        <v>53</v>
      </c>
    </row>
    <row r="58" spans="6:31" s="1" customFormat="1" ht="19.5" thickBot="1" x14ac:dyDescent="0.3">
      <c r="G58" s="212" t="s">
        <v>56</v>
      </c>
      <c r="H58" s="212"/>
      <c r="I58" s="212"/>
      <c r="J58" s="212"/>
      <c r="K58" s="212"/>
      <c r="L58" s="212"/>
      <c r="M58" s="212"/>
      <c r="N58" s="212"/>
      <c r="O58" s="212"/>
      <c r="P58" s="212"/>
      <c r="Q58" s="212"/>
      <c r="R58" s="212"/>
      <c r="S58" s="212"/>
      <c r="T58" s="212"/>
      <c r="U58" s="212"/>
      <c r="V58" s="212"/>
      <c r="W58" s="212"/>
      <c r="X58" s="212"/>
      <c r="Y58" s="212"/>
      <c r="Z58" s="212"/>
      <c r="AA58" s="212"/>
      <c r="AB58" s="212"/>
      <c r="AC58" s="212"/>
    </row>
    <row r="59" spans="6:31" ht="15.75" thickBot="1" x14ac:dyDescent="0.3">
      <c r="G59" s="57" t="s">
        <v>39</v>
      </c>
      <c r="H59" s="58">
        <v>1995</v>
      </c>
      <c r="I59" s="170">
        <v>1996</v>
      </c>
      <c r="J59" s="58">
        <v>1997</v>
      </c>
      <c r="K59" s="170">
        <v>1998</v>
      </c>
      <c r="L59" s="58">
        <v>1999</v>
      </c>
      <c r="M59" s="170">
        <v>2000</v>
      </c>
      <c r="N59" s="58">
        <v>2001</v>
      </c>
      <c r="O59" s="170">
        <v>2002</v>
      </c>
      <c r="P59" s="58">
        <v>2003</v>
      </c>
      <c r="Q59" s="170">
        <v>2004</v>
      </c>
      <c r="R59" s="58">
        <v>2005</v>
      </c>
      <c r="S59" s="170">
        <v>2006</v>
      </c>
      <c r="T59" s="58">
        <v>2007</v>
      </c>
      <c r="U59" s="170">
        <v>2008</v>
      </c>
      <c r="V59" s="58">
        <v>2009</v>
      </c>
      <c r="W59" s="170">
        <v>2010</v>
      </c>
      <c r="X59" s="58">
        <v>2011</v>
      </c>
      <c r="Y59" s="170">
        <v>2012</v>
      </c>
      <c r="Z59" s="58">
        <v>2013</v>
      </c>
      <c r="AA59" s="170">
        <v>2014</v>
      </c>
      <c r="AB59" s="58">
        <v>2015</v>
      </c>
      <c r="AC59" s="171">
        <v>2016</v>
      </c>
      <c r="AD59" s="171">
        <v>2017</v>
      </c>
    </row>
    <row r="60" spans="6:31" x14ac:dyDescent="0.25">
      <c r="G60" s="24" t="s">
        <v>38</v>
      </c>
      <c r="H60" s="48">
        <v>37490000</v>
      </c>
      <c r="I60" s="44">
        <v>38100000</v>
      </c>
      <c r="J60" s="48">
        <v>38600000</v>
      </c>
      <c r="K60" s="44">
        <v>39200000</v>
      </c>
      <c r="L60" s="48">
        <v>39700000</v>
      </c>
      <c r="M60" s="44">
        <v>40296000</v>
      </c>
      <c r="N60" s="48">
        <v>40814000</v>
      </c>
      <c r="O60" s="44">
        <v>41329000</v>
      </c>
      <c r="P60" s="48">
        <v>41849000</v>
      </c>
      <c r="Q60" s="44">
        <v>42368000</v>
      </c>
      <c r="R60" s="48">
        <v>42889000</v>
      </c>
      <c r="S60" s="44">
        <v>43406000</v>
      </c>
      <c r="T60" s="48">
        <v>43927000</v>
      </c>
      <c r="U60" s="44">
        <v>44451000</v>
      </c>
      <c r="V60" s="48">
        <v>44979000</v>
      </c>
      <c r="W60" s="44">
        <v>45510000</v>
      </c>
      <c r="X60" s="48">
        <v>46045000</v>
      </c>
      <c r="Y60" s="44">
        <v>46582000</v>
      </c>
      <c r="Z60" s="48">
        <v>47121000</v>
      </c>
      <c r="AA60" s="44">
        <v>47662000</v>
      </c>
      <c r="AB60" s="48">
        <v>48203000</v>
      </c>
      <c r="AC60" s="45">
        <v>48748000</v>
      </c>
      <c r="AD60" s="45">
        <v>49292000</v>
      </c>
    </row>
    <row r="61" spans="6:31" ht="15.75" thickBot="1" x14ac:dyDescent="0.3">
      <c r="G61" s="56" t="s">
        <v>55</v>
      </c>
      <c r="H61" s="49">
        <v>23345000</v>
      </c>
      <c r="I61" s="46">
        <v>23706000</v>
      </c>
      <c r="J61" s="49">
        <v>24073000</v>
      </c>
      <c r="K61" s="46">
        <v>24445000</v>
      </c>
      <c r="L61" s="49">
        <v>24823000</v>
      </c>
      <c r="M61" s="46">
        <v>25207000</v>
      </c>
      <c r="N61" s="49">
        <v>25597000</v>
      </c>
      <c r="O61" s="46">
        <v>25993000</v>
      </c>
      <c r="P61" s="49">
        <v>26395000</v>
      </c>
      <c r="Q61" s="46">
        <v>26804000</v>
      </c>
      <c r="R61" s="49">
        <v>27219000</v>
      </c>
      <c r="S61" s="46">
        <v>27640000</v>
      </c>
      <c r="T61" s="49">
        <v>28221000</v>
      </c>
      <c r="U61" s="46">
        <v>28657000</v>
      </c>
      <c r="V61" s="49">
        <v>29101000</v>
      </c>
      <c r="W61" s="46">
        <v>29552000</v>
      </c>
      <c r="X61" s="49">
        <v>29770000</v>
      </c>
      <c r="Y61" s="46">
        <v>30098000</v>
      </c>
      <c r="Z61" s="49">
        <v>30483000</v>
      </c>
      <c r="AA61" s="46">
        <v>30809000</v>
      </c>
      <c r="AB61" s="49">
        <v>31148000</v>
      </c>
      <c r="AC61" s="47">
        <v>31481000</v>
      </c>
      <c r="AD61" s="47">
        <v>32165485</v>
      </c>
      <c r="AE61" s="1"/>
    </row>
    <row r="62" spans="6:31" x14ac:dyDescent="0.25">
      <c r="G62" s="1" t="s">
        <v>61</v>
      </c>
      <c r="K62" s="1" t="s">
        <v>54</v>
      </c>
      <c r="W62" s="2"/>
      <c r="X62" s="221"/>
      <c r="Y62" s="221"/>
      <c r="Z62" s="2"/>
      <c r="AA62" s="69"/>
    </row>
    <row r="63" spans="6:31" s="1" customFormat="1" x14ac:dyDescent="0.25">
      <c r="W63" s="132"/>
      <c r="X63" s="148"/>
      <c r="Y63" s="148"/>
      <c r="Z63" s="132"/>
      <c r="AA63" s="69"/>
    </row>
    <row r="64" spans="6:31" ht="15.75" thickBot="1" x14ac:dyDescent="0.3"/>
    <row r="65" spans="6:30" ht="15.75" thickBot="1" x14ac:dyDescent="0.3">
      <c r="F65" s="7" t="s">
        <v>15</v>
      </c>
      <c r="G65" s="8"/>
      <c r="H65" s="17">
        <v>1995</v>
      </c>
      <c r="I65" s="9">
        <v>1996</v>
      </c>
      <c r="J65" s="17">
        <v>1997</v>
      </c>
      <c r="K65" s="9">
        <v>1998</v>
      </c>
      <c r="L65" s="17">
        <v>1999</v>
      </c>
      <c r="M65" s="9">
        <v>2000</v>
      </c>
      <c r="N65" s="17">
        <v>2001</v>
      </c>
      <c r="O65" s="9">
        <v>2002</v>
      </c>
      <c r="P65" s="17">
        <v>2003</v>
      </c>
      <c r="Q65" s="9">
        <v>2004</v>
      </c>
      <c r="R65" s="17">
        <v>2005</v>
      </c>
      <c r="S65" s="9">
        <v>2006</v>
      </c>
      <c r="T65" s="17">
        <v>2007</v>
      </c>
      <c r="U65" s="9">
        <v>2008</v>
      </c>
      <c r="V65" s="17">
        <v>2009</v>
      </c>
      <c r="W65" s="9">
        <v>2010</v>
      </c>
      <c r="X65" s="17">
        <v>2011</v>
      </c>
      <c r="Y65" s="9">
        <v>2012</v>
      </c>
      <c r="Z65" s="17">
        <v>2013</v>
      </c>
      <c r="AA65" s="9">
        <v>2014</v>
      </c>
      <c r="AB65" s="17">
        <v>2015</v>
      </c>
      <c r="AC65" s="10">
        <v>2016</v>
      </c>
      <c r="AD65" s="10">
        <v>2017</v>
      </c>
    </row>
    <row r="66" spans="6:30" ht="15.75" thickBot="1" x14ac:dyDescent="0.3">
      <c r="F66" s="192" t="s">
        <v>27</v>
      </c>
      <c r="G66" s="193"/>
      <c r="H66" s="151">
        <f>+(B!E46/D!H$60)*1000</f>
        <v>3.3588850360096028</v>
      </c>
      <c r="I66" s="152">
        <f>+(B!F46/D!I$60)*1000</f>
        <v>3.2554829396325458</v>
      </c>
      <c r="J66" s="151">
        <f>+(B!G46/D!J$60)*1000</f>
        <v>4.1146632124352331</v>
      </c>
      <c r="K66" s="152">
        <f>+(B!H46/D!K$60)*1000</f>
        <v>3.8116173469387751</v>
      </c>
      <c r="L66" s="151">
        <f>+(B!I46/D!L$60)*1000</f>
        <v>2.7383501259445842</v>
      </c>
      <c r="M66" s="152">
        <f>+(B!J46/D!M$60)*1000</f>
        <v>3.5912894580107206</v>
      </c>
      <c r="N66" s="151">
        <f>+(B!K46/D!N$60)*1000</f>
        <v>3.9015999411966478</v>
      </c>
      <c r="O66" s="152">
        <f>+(B!L46/D!O$60)*1000</f>
        <v>3.8788695589053686</v>
      </c>
      <c r="P66" s="151">
        <f>+(B!M46/D!P$60)*1000</f>
        <v>4.6206528232454778</v>
      </c>
      <c r="Q66" s="152">
        <f>+(B!N46/D!Q$60)*1000</f>
        <v>5.7749291918429009</v>
      </c>
      <c r="R66" s="151">
        <f>+(B!O46/D!R$60)*1000</f>
        <v>8.1630837743943658</v>
      </c>
      <c r="S66" s="152">
        <f>+(B!P46/D!S$60)*1000</f>
        <v>11.920646915173018</v>
      </c>
      <c r="T66" s="151">
        <f>+(B!Q46/D!T$60)*1000</f>
        <v>13.83377876932183</v>
      </c>
      <c r="U66" s="152">
        <f>+(B!R46/D!U$60)*1000</f>
        <v>16.456981845177836</v>
      </c>
      <c r="V66" s="151">
        <f>+(B!S46/D!V$60)*1000</f>
        <v>13.857255608172702</v>
      </c>
      <c r="W66" s="152">
        <f>+(B!T46/D!W$60)*1000</f>
        <v>17.276396396396397</v>
      </c>
      <c r="X66" s="151">
        <f>+(B!U46/D!X$60)*1000</f>
        <v>22.250819850146598</v>
      </c>
      <c r="Y66" s="152">
        <f>+(B!V46/D!Y$60)*1000</f>
        <v>19.577418316087758</v>
      </c>
      <c r="Z66" s="151">
        <f>+(B!W46/D!Z$60)*1000</f>
        <v>18.466955285329259</v>
      </c>
      <c r="AA66" s="152">
        <f>+(B!X46/D!AA$60)*1000</f>
        <v>25.278230036507072</v>
      </c>
      <c r="AB66" s="151">
        <f>+(B!Y46/D!AB$60)*1000</f>
        <v>19.443306433209553</v>
      </c>
      <c r="AC66" s="153">
        <f>+(B!Z46/D!AC$60)*1000</f>
        <v>13.995517764831378</v>
      </c>
      <c r="AD66" s="153">
        <f>+(B!AA46/D!AD$60)*1000</f>
        <v>13.987024263572183</v>
      </c>
    </row>
    <row r="67" spans="6:30" x14ac:dyDescent="0.25">
      <c r="F67" s="213" t="s">
        <v>17</v>
      </c>
      <c r="G67" s="214"/>
      <c r="H67" s="154">
        <f>+(B!E47/D!H$60)*1000</f>
        <v>0.82852093891704448</v>
      </c>
      <c r="I67" s="155">
        <f>+(B!F47/D!I$60)*1000</f>
        <v>0.90229133858267729</v>
      </c>
      <c r="J67" s="154">
        <f>+(B!G47/D!J$60)*1000</f>
        <v>0.80885699481865281</v>
      </c>
      <c r="K67" s="155">
        <f>+(B!H47/D!K$60)*1000</f>
        <v>0.65554693877551018</v>
      </c>
      <c r="L67" s="154">
        <f>+(B!I47/D!L$60)*1000</f>
        <v>0.47856977329974815</v>
      </c>
      <c r="M67" s="155">
        <f>+(B!J47/D!M$60)*1000</f>
        <v>0.68603434584077816</v>
      </c>
      <c r="N67" s="154">
        <f>+(B!K47/D!N$60)*1000</f>
        <v>0.9219074337237223</v>
      </c>
      <c r="O67" s="155">
        <f>+(B!L47/D!O$60)*1000</f>
        <v>0.74637760410365606</v>
      </c>
      <c r="P67" s="154">
        <f>+(B!M47/D!P$60)*1000</f>
        <v>0.81569786613778106</v>
      </c>
      <c r="Q67" s="155">
        <f>+(B!N47/D!Q$60)*1000</f>
        <v>0.95776576661631418</v>
      </c>
      <c r="R67" s="154">
        <f>+(B!O47/D!R$60)*1000</f>
        <v>1.224430972976754</v>
      </c>
      <c r="S67" s="155">
        <f>+(B!P47/D!S$60)*1000</f>
        <v>1.4753720683776437</v>
      </c>
      <c r="T67" s="154">
        <f>+(B!Q47/D!T$60)*1000</f>
        <v>1.4297812279463655</v>
      </c>
      <c r="U67" s="155">
        <f>+(B!R47/D!U$60)*1000</f>
        <v>2.3817124474140061</v>
      </c>
      <c r="V67" s="154">
        <f>+(B!S47/D!V$60)*1000</f>
        <v>3.4816047488828121</v>
      </c>
      <c r="W67" s="155">
        <f>+(B!T47/D!W$60)*1000</f>
        <v>3.3051307404965939</v>
      </c>
      <c r="X67" s="154">
        <f>+(B!U47/D!X$60)*1000</f>
        <v>4.795328483005755</v>
      </c>
      <c r="Y67" s="155">
        <f>+(B!V47/D!Y$60)*1000</f>
        <v>4.7691490275213608</v>
      </c>
      <c r="Z67" s="154">
        <f>+(B!W47/D!Z$60)*1000</f>
        <v>3.6819401116275121</v>
      </c>
      <c r="AA67" s="155">
        <f>+(B!X47/D!AA$60)*1000</f>
        <v>3.1879421761571067</v>
      </c>
      <c r="AB67" s="154">
        <f>+(B!Y47/D!AB$60)*1000</f>
        <v>2.8747961745119599</v>
      </c>
      <c r="AC67" s="156">
        <f>+(B!Z47/D!AC$60)*1000</f>
        <v>3.1006584885533766</v>
      </c>
      <c r="AD67" s="156">
        <f>+(B!AA47/D!AD$60)*1000</f>
        <v>2.2089487137872275</v>
      </c>
    </row>
    <row r="68" spans="6:30" x14ac:dyDescent="0.25">
      <c r="F68" s="215" t="s">
        <v>18</v>
      </c>
      <c r="G68" s="216"/>
      <c r="H68" s="18">
        <f>+(B!E48/D!H$60)*1000</f>
        <v>3.5829821285676177E-3</v>
      </c>
      <c r="I68" s="11">
        <f>+(B!F48/D!I$60)*1000</f>
        <v>4.1018635170603675E-3</v>
      </c>
      <c r="J68" s="18">
        <f>+(B!G48/D!J$60)*1000</f>
        <v>6.6058031088082909E-3</v>
      </c>
      <c r="K68" s="11">
        <f>+(B!H48/D!K$60)*1000</f>
        <v>1.0512193877551019E-2</v>
      </c>
      <c r="L68" s="18">
        <f>+(B!I48/D!L$60)*1000</f>
        <v>1.5534937027707807E-2</v>
      </c>
      <c r="M68" s="11">
        <f>+(B!J48/D!M$60)*1000</f>
        <v>8.4638921977367478E-3</v>
      </c>
      <c r="N68" s="18">
        <f>+(B!K48/D!N$60)*1000</f>
        <v>3.385749987749302E-3</v>
      </c>
      <c r="O68" s="11">
        <f>+(B!L48/D!O$60)*1000</f>
        <v>5.1046480679426071E-4</v>
      </c>
      <c r="P68" s="18">
        <f>+(B!M48/D!P$60)*1000</f>
        <v>3.3324571674353033E-4</v>
      </c>
      <c r="Q68" s="11">
        <f>+(B!N48/D!Q$60)*1000</f>
        <v>4.4783799093655588E-4</v>
      </c>
      <c r="R68" s="18">
        <f>+(B!O48/D!R$60)*1000</f>
        <v>5.3169810440905588E-4</v>
      </c>
      <c r="S68" s="11">
        <f>+(B!P48/D!S$60)*1000</f>
        <v>7.665069345251809E-4</v>
      </c>
      <c r="T68" s="18">
        <f>+(B!Q48/D!T$60)*1000</f>
        <v>2.1162155394176701E-3</v>
      </c>
      <c r="U68" s="11">
        <f>+(B!R48/D!U$60)*1000</f>
        <v>3.1103912172954487E-3</v>
      </c>
      <c r="V68" s="18">
        <f>+(B!S48/D!V$60)*1000</f>
        <v>1.5456991040263236E-3</v>
      </c>
      <c r="W68" s="11">
        <f>+(B!T48/D!W$60)*1000</f>
        <v>5.9607778510217526E-3</v>
      </c>
      <c r="X68" s="18">
        <f>+(B!U48/D!X$60)*1000</f>
        <v>3.7491367140840481E-3</v>
      </c>
      <c r="Y68" s="11">
        <f>+(B!V48/D!Y$60)*1000</f>
        <v>3.9614443347215662E-3</v>
      </c>
      <c r="Z68" s="18">
        <f>+(B!W48/D!Z$60)*1000</f>
        <v>5.7066912841408288E-3</v>
      </c>
      <c r="AA68" s="11">
        <f>+(B!X48/D!AA$60)*1000</f>
        <v>4.3663925139524147E-3</v>
      </c>
      <c r="AB68" s="18">
        <f>+(B!Y48/D!AB$60)*1000</f>
        <v>4.9766819492562701E-3</v>
      </c>
      <c r="AC68" s="12">
        <f>+(B!Z48/D!AC$60)*1000</f>
        <v>4.4644293099204077E-3</v>
      </c>
      <c r="AD68" s="12">
        <f>+(B!AA48/D!AD$60)*1000</f>
        <v>3.3916862776921203E-3</v>
      </c>
    </row>
    <row r="69" spans="6:30" x14ac:dyDescent="0.25">
      <c r="F69" s="213" t="s">
        <v>19</v>
      </c>
      <c r="G69" s="214"/>
      <c r="H69" s="18">
        <f>+(B!E49/D!H$60)*1000</f>
        <v>0.34477007201920518</v>
      </c>
      <c r="I69" s="11">
        <f>+(B!F49/D!I$60)*1000</f>
        <v>0.33929370078740156</v>
      </c>
      <c r="J69" s="18">
        <f>+(B!G49/D!J$60)*1000</f>
        <v>0.40663160621761657</v>
      </c>
      <c r="K69" s="11">
        <f>+(B!H49/D!K$60)*1000</f>
        <v>0.29077525510204077</v>
      </c>
      <c r="L69" s="18">
        <f>+(B!I49/D!L$60)*1000</f>
        <v>0.16922994962216623</v>
      </c>
      <c r="M69" s="11">
        <f>+(B!J49/D!M$60)*1000</f>
        <v>0.16596498411753027</v>
      </c>
      <c r="N69" s="18">
        <f>+(B!K49/D!N$60)*1000</f>
        <v>0.18652565296221885</v>
      </c>
      <c r="O69" s="11">
        <f>+(B!L49/D!O$60)*1000</f>
        <v>0.13958907788719785</v>
      </c>
      <c r="P69" s="18">
        <f>+(B!M49/D!P$60)*1000</f>
        <v>0.14621933618485508</v>
      </c>
      <c r="Q69" s="11">
        <f>+(B!N49/D!Q$60)*1000</f>
        <v>0.23455270487160124</v>
      </c>
      <c r="R69" s="18">
        <f>+(B!O49/D!R$60)*1000</f>
        <v>0.25396908298165027</v>
      </c>
      <c r="S69" s="11">
        <f>+(B!P49/D!S$60)*1000</f>
        <v>0.30734783209694516</v>
      </c>
      <c r="T69" s="18">
        <f>+(B!Q49/D!T$60)*1000</f>
        <v>0.29375258952352767</v>
      </c>
      <c r="U69" s="11">
        <f>+(B!R49/D!U$60)*1000</f>
        <v>0.35239364693707675</v>
      </c>
      <c r="V69" s="18">
        <f>+(B!S49/D!V$60)*1000</f>
        <v>0.18823499855488116</v>
      </c>
      <c r="W69" s="11">
        <f>+(B!T49/D!W$60)*1000</f>
        <v>0.34390353768402543</v>
      </c>
      <c r="X69" s="18">
        <f>+(B!U49/D!X$60)*1000</f>
        <v>0.3795817135411011</v>
      </c>
      <c r="Y69" s="11">
        <f>+(B!V49/D!Y$60)*1000</f>
        <v>0.30339294147954143</v>
      </c>
      <c r="Z69" s="18">
        <f>+(B!W49/D!Z$60)*1000</f>
        <v>0.26339975806965044</v>
      </c>
      <c r="AA69" s="11">
        <f>+(B!X49/D!AA$60)*1000</f>
        <v>0.26303533213041841</v>
      </c>
      <c r="AB69" s="18">
        <f>+(B!Y49/D!AB$60)*1000</f>
        <v>0.18389102338028754</v>
      </c>
      <c r="AC69" s="12">
        <f>+(B!Z49/D!AC$60)*1000</f>
        <v>0.20183349060474273</v>
      </c>
      <c r="AD69" s="12">
        <f>+(B!AA49/D!AD$60)*1000</f>
        <v>0.14959466039113853</v>
      </c>
    </row>
    <row r="70" spans="6:30" x14ac:dyDescent="0.25">
      <c r="F70" s="215" t="s">
        <v>20</v>
      </c>
      <c r="G70" s="216"/>
      <c r="H70" s="18">
        <f>+(B!E50/D!H$60)*1000</f>
        <v>0.14729517204587889</v>
      </c>
      <c r="I70" s="11">
        <f>+(B!F50/D!I$60)*1000</f>
        <v>4.8755695538057746E-2</v>
      </c>
      <c r="J70" s="18">
        <f>+(B!G50/D!J$60)*1000</f>
        <v>0.11782841968911917</v>
      </c>
      <c r="K70" s="11">
        <f>+(B!H50/D!K$60)*1000</f>
        <v>0.12390974489795918</v>
      </c>
      <c r="L70" s="18">
        <f>+(B!I50/D!L$60)*1000</f>
        <v>7.7307984886649861E-2</v>
      </c>
      <c r="M70" s="11">
        <f>+(B!J50/D!M$60)*1000</f>
        <v>3.9656343061346036E-2</v>
      </c>
      <c r="N70" s="18">
        <f>+(B!K50/D!N$60)*1000</f>
        <v>0.11676855980790905</v>
      </c>
      <c r="O70" s="11">
        <f>+(B!L50/D!O$60)*1000</f>
        <v>5.1868663650221393E-2</v>
      </c>
      <c r="P70" s="18">
        <f>+(B!M50/D!P$60)*1000</f>
        <v>0.3792231594542283</v>
      </c>
      <c r="Q70" s="11">
        <f>+(B!N50/D!Q$60)*1000</f>
        <v>0.18419146525679758</v>
      </c>
      <c r="R70" s="18">
        <f>+(B!O50/D!R$60)*1000</f>
        <v>7.022469630907692E-2</v>
      </c>
      <c r="S70" s="11">
        <f>+(B!P50/D!S$60)*1000</f>
        <v>8.637492512555868E-2</v>
      </c>
      <c r="T70" s="18">
        <f>+(B!Q50/D!T$60)*1000</f>
        <v>4.9375623193024784E-2</v>
      </c>
      <c r="U70" s="11">
        <f>+(B!R50/D!U$60)*1000</f>
        <v>8.9304582574070326E-2</v>
      </c>
      <c r="V70" s="18">
        <f>+(B!S50/D!V$60)*1000</f>
        <v>4.0991240356610864E-2</v>
      </c>
      <c r="W70" s="11">
        <f>+(B!T50/D!W$60)*1000</f>
        <v>3.4490815205449353E-2</v>
      </c>
      <c r="X70" s="18">
        <f>+(B!U50/D!X$60)*1000</f>
        <v>1.3071627755456616</v>
      </c>
      <c r="Y70" s="11">
        <f>+(B!V50/D!Y$60)*1000</f>
        <v>9.2394487140955734E-3</v>
      </c>
      <c r="Z70" s="18">
        <f>+(B!W50/D!Z$60)*1000</f>
        <v>0.55108338108274446</v>
      </c>
      <c r="AA70" s="11">
        <f>+(B!X50/D!AA$60)*1000</f>
        <v>6.0272145524736676</v>
      </c>
      <c r="AB70" s="18">
        <f>+(B!Y50/D!AB$60)*1000</f>
        <v>4.0066593365558161</v>
      </c>
      <c r="AC70" s="12">
        <f>+(B!Z50/D!AC$60)*1000</f>
        <v>0.29080352014441618</v>
      </c>
      <c r="AD70" s="12">
        <f>+(B!AA50/D!AD$60)*1000</f>
        <v>1.8871741864805647</v>
      </c>
    </row>
    <row r="71" spans="6:30" x14ac:dyDescent="0.25">
      <c r="F71" s="213" t="s">
        <v>21</v>
      </c>
      <c r="G71" s="214"/>
      <c r="H71" s="18">
        <f>+(B!E51/D!H$60)*1000</f>
        <v>7.7077193918378223E-2</v>
      </c>
      <c r="I71" s="11">
        <f>+(B!F51/D!I$60)*1000</f>
        <v>2.5289055118110238E-2</v>
      </c>
      <c r="J71" s="18">
        <f>+(B!G51/D!J$60)*1000</f>
        <v>3.0362668393782384E-2</v>
      </c>
      <c r="K71" s="11">
        <f>+(B!H51/D!K$60)*1000</f>
        <v>2.0842602040816323E-3</v>
      </c>
      <c r="L71" s="18">
        <f>+(B!I51/D!L$60)*1000</f>
        <v>1.6344156171284634E-2</v>
      </c>
      <c r="M71" s="11">
        <f>+(B!J51/D!M$60)*1000</f>
        <v>2.4379864006352985E-2</v>
      </c>
      <c r="N71" s="18">
        <f>+(B!K51/D!N$60)*1000</f>
        <v>1.5859018964080953E-3</v>
      </c>
      <c r="O71" s="11">
        <f>+(B!L51/D!O$60)*1000</f>
        <v>1.917854291175688E-3</v>
      </c>
      <c r="P71" s="18">
        <f>+(B!M51/D!P$60)*1000</f>
        <v>2.0543382159669285E-3</v>
      </c>
      <c r="Q71" s="11">
        <f>+(B!N51/D!Q$60)*1000</f>
        <v>1.8161820241691842E-3</v>
      </c>
      <c r="R71" s="18">
        <f>+(B!O51/D!R$60)*1000</f>
        <v>7.054116440112849E-3</v>
      </c>
      <c r="S71" s="11">
        <f>+(B!P51/D!S$60)*1000</f>
        <v>6.0208035755425519E-3</v>
      </c>
      <c r="T71" s="18">
        <f>+(B!Q51/D!T$60)*1000</f>
        <v>1.1654494957543197E-2</v>
      </c>
      <c r="U71" s="11">
        <f>+(B!R51/D!U$60)*1000</f>
        <v>6.703129288429957E-2</v>
      </c>
      <c r="V71" s="18">
        <f>+(B!S51/D!V$60)*1000</f>
        <v>4.8512083416705577E-2</v>
      </c>
      <c r="W71" s="11">
        <f>+(B!T51/D!W$60)*1000</f>
        <v>7.1765018677213785E-2</v>
      </c>
      <c r="X71" s="18">
        <f>+(B!U51/D!X$60)*1000</f>
        <v>9.7332631121728741E-2</v>
      </c>
      <c r="Y71" s="11">
        <f>+(B!V51/D!Y$60)*1000</f>
        <v>8.7996371989180366E-2</v>
      </c>
      <c r="Z71" s="18">
        <f>+(B!W51/D!Z$60)*1000</f>
        <v>0.21392351605441312</v>
      </c>
      <c r="AA71" s="11">
        <f>+(B!X51/D!AA$60)*1000</f>
        <v>0.78986341320129239</v>
      </c>
      <c r="AB71" s="18">
        <f>+(B!Y51/D!AB$60)*1000</f>
        <v>0.22788934298695104</v>
      </c>
      <c r="AC71" s="12">
        <f>+(B!Z51/D!AC$60)*1000</f>
        <v>0.43049027652416511</v>
      </c>
      <c r="AD71" s="12">
        <f>+(B!AA51/D!AD$60)*1000</f>
        <v>0.35712001947577698</v>
      </c>
    </row>
    <row r="72" spans="6:30" x14ac:dyDescent="0.25">
      <c r="F72" s="215" t="s">
        <v>22</v>
      </c>
      <c r="G72" s="216"/>
      <c r="H72" s="18">
        <f>+(B!E52/D!H$60)*1000</f>
        <v>0.35259029074419845</v>
      </c>
      <c r="I72" s="11">
        <f>+(B!F52/D!I$60)*1000</f>
        <v>0.36228136482939632</v>
      </c>
      <c r="J72" s="18">
        <f>+(B!G52/D!J$60)*1000</f>
        <v>0.42028911917098444</v>
      </c>
      <c r="K72" s="11">
        <f>+(B!H52/D!K$60)*1000</f>
        <v>0.59186887755102036</v>
      </c>
      <c r="L72" s="18">
        <f>+(B!I52/D!L$60)*1000</f>
        <v>0.42190528967254409</v>
      </c>
      <c r="M72" s="11">
        <f>+(B!J52/D!M$60)*1000</f>
        <v>0.33686321222950166</v>
      </c>
      <c r="N72" s="18">
        <f>+(B!K52/D!N$60)*1000</f>
        <v>0.40015852403587004</v>
      </c>
      <c r="O72" s="11">
        <f>+(B!L52/D!O$60)*1000</f>
        <v>0.4414031309734085</v>
      </c>
      <c r="P72" s="18">
        <f>+(B!M52/D!P$60)*1000</f>
        <v>0.48670792611531938</v>
      </c>
      <c r="Q72" s="11">
        <f>+(B!N52/D!Q$60)*1000</f>
        <v>0.63671638972809674</v>
      </c>
      <c r="R72" s="18">
        <f>+(B!O52/D!R$60)*1000</f>
        <v>1.0196514257735083</v>
      </c>
      <c r="S72" s="11">
        <f>+(B!P52/D!S$60)*1000</f>
        <v>1.3228945307100399</v>
      </c>
      <c r="T72" s="18">
        <f>+(B!Q52/D!T$60)*1000</f>
        <v>1.7367364035786643</v>
      </c>
      <c r="U72" s="11">
        <f>+(B!R52/D!U$60)*1000</f>
        <v>2.1837256754628687</v>
      </c>
      <c r="V72" s="18">
        <f>+(B!S52/D!V$60)*1000</f>
        <v>2.0363943173480958</v>
      </c>
      <c r="W72" s="11">
        <f>+(B!T52/D!W$60)*1000</f>
        <v>2.4317336849044167</v>
      </c>
      <c r="X72" s="18">
        <f>+(B!U52/D!X$60)*1000</f>
        <v>2.8165468563361924</v>
      </c>
      <c r="Y72" s="11">
        <f>+(B!V52/D!Y$60)*1000</f>
        <v>3.2908591301361039</v>
      </c>
      <c r="Z72" s="18">
        <f>+(B!W52/D!Z$60)*1000</f>
        <v>2.9954691114365146</v>
      </c>
      <c r="AA72" s="11">
        <f>+(B!X52/D!AA$60)*1000</f>
        <v>3.0487558222483315</v>
      </c>
      <c r="AB72" s="18">
        <f>+(B!Y52/D!AB$60)*1000</f>
        <v>2.9855631392237001</v>
      </c>
      <c r="AC72" s="12">
        <f>+(B!Z52/D!AC$60)*1000</f>
        <v>2.2762369738245671</v>
      </c>
      <c r="AD72" s="12">
        <f>+(B!AA52/D!AD$60)*1000</f>
        <v>1.8981114582488032</v>
      </c>
    </row>
    <row r="73" spans="6:30" x14ac:dyDescent="0.25">
      <c r="F73" s="213" t="s">
        <v>23</v>
      </c>
      <c r="G73" s="214"/>
      <c r="H73" s="18">
        <f>+(B!E53/D!H$60)*1000</f>
        <v>1.3840277407308617</v>
      </c>
      <c r="I73" s="11">
        <f>+(B!F53/D!I$60)*1000</f>
        <v>1.3253640419947506</v>
      </c>
      <c r="J73" s="18">
        <f>+(B!G53/D!J$60)*1000</f>
        <v>2.0066523316062175</v>
      </c>
      <c r="K73" s="11">
        <f>+(B!H53/D!K$60)*1000</f>
        <v>1.7231522959183674</v>
      </c>
      <c r="L73" s="18">
        <f>+(B!I53/D!L$60)*1000</f>
        <v>1.3477617128463475</v>
      </c>
      <c r="M73" s="11">
        <f>+(B!J53/D!M$60)*1000</f>
        <v>2.041753275759381</v>
      </c>
      <c r="N73" s="18">
        <f>+(B!K53/D!N$60)*1000</f>
        <v>2.0293151859655998</v>
      </c>
      <c r="O73" s="11">
        <f>+(B!L53/D!O$60)*1000</f>
        <v>2.0991279730939536</v>
      </c>
      <c r="P73" s="18">
        <f>+(B!M53/D!P$60)*1000</f>
        <v>2.2471189275729406</v>
      </c>
      <c r="Q73" s="11">
        <f>+(B!N53/D!Q$60)*1000</f>
        <v>3.4495539086102722</v>
      </c>
      <c r="R73" s="18">
        <f>+(B!O53/D!R$60)*1000</f>
        <v>4.680283988901583</v>
      </c>
      <c r="S73" s="11">
        <f>+(B!P53/D!S$60)*1000</f>
        <v>7.409365064737595</v>
      </c>
      <c r="T73" s="18">
        <f>+(B!Q53/D!T$60)*1000</f>
        <v>8.4158877228128475</v>
      </c>
      <c r="U73" s="11">
        <f>+(B!R53/D!U$60)*1000</f>
        <v>8.2803221524825084</v>
      </c>
      <c r="V73" s="18">
        <f>+(B!S53/D!V$60)*1000</f>
        <v>5.6272793970519572</v>
      </c>
      <c r="W73" s="11">
        <f>+(B!T53/D!W$60)*1000</f>
        <v>8.3494836299714361</v>
      </c>
      <c r="X73" s="18">
        <f>+(B!U53/D!X$60)*1000</f>
        <v>9.2227668585079812</v>
      </c>
      <c r="Y73" s="11">
        <f>+(B!V53/D!Y$60)*1000</f>
        <v>7.5443561890859128</v>
      </c>
      <c r="Z73" s="18">
        <f>+(B!W53/D!Z$60)*1000</f>
        <v>7.1321130706054623</v>
      </c>
      <c r="AA73" s="11">
        <f>+(B!X53/D!AA$60)*1000</f>
        <v>8.2147979522470731</v>
      </c>
      <c r="AB73" s="18">
        <f>+(B!Y53/D!AB$60)*1000</f>
        <v>6.9949920129452519</v>
      </c>
      <c r="AC73" s="12">
        <f>+(B!Z53/D!AC$60)*1000</f>
        <v>6.0060597357840333</v>
      </c>
      <c r="AD73" s="12">
        <f>+(B!AA53/D!AD$60)*1000</f>
        <v>5.5280004868944248</v>
      </c>
    </row>
    <row r="74" spans="6:30" x14ac:dyDescent="0.25">
      <c r="F74" s="215" t="s">
        <v>24</v>
      </c>
      <c r="G74" s="216"/>
      <c r="H74" s="18">
        <f>+(B!E54/D!H$60)*1000</f>
        <v>7.2375486796479066E-2</v>
      </c>
      <c r="I74" s="11">
        <f>+(B!F54/D!I$60)*1000</f>
        <v>6.7041469816272972E-2</v>
      </c>
      <c r="J74" s="18">
        <f>+(B!G54/D!J$60)*1000</f>
        <v>8.2350777202072539E-2</v>
      </c>
      <c r="K74" s="11">
        <f>+(B!H54/D!K$60)*1000</f>
        <v>0.20086913265306122</v>
      </c>
      <c r="L74" s="18">
        <f>+(B!I54/D!L$60)*1000</f>
        <v>7.7914609571788418E-2</v>
      </c>
      <c r="M74" s="11">
        <f>+(B!J54/D!M$60)*1000</f>
        <v>0.11707985904308121</v>
      </c>
      <c r="N74" s="18">
        <f>+(B!K54/D!N$60)*1000</f>
        <v>3.7623021512226199E-2</v>
      </c>
      <c r="O74" s="11">
        <f>+(B!L54/D!O$60)*1000</f>
        <v>5.714936243315831E-2</v>
      </c>
      <c r="P74" s="18">
        <f>+(B!M54/D!P$60)*1000</f>
        <v>3.4671198833902843E-2</v>
      </c>
      <c r="Q74" s="11">
        <f>+(B!N54/D!Q$60)*1000</f>
        <v>6.1839430702416917E-2</v>
      </c>
      <c r="R74" s="18">
        <f>+(B!O54/D!R$60)*1000</f>
        <v>7.1675278043321133E-2</v>
      </c>
      <c r="S74" s="11">
        <f>+(B!P54/D!S$60)*1000</f>
        <v>0.18927567617380087</v>
      </c>
      <c r="T74" s="18">
        <f>+(B!Q54/D!T$60)*1000</f>
        <v>0.26552962870216495</v>
      </c>
      <c r="U74" s="11">
        <f>+(B!R54/D!U$60)*1000</f>
        <v>0.39165710557692734</v>
      </c>
      <c r="V74" s="18">
        <f>+(B!S54/D!V$60)*1000</f>
        <v>0.34425398519309014</v>
      </c>
      <c r="W74" s="11">
        <f>+(B!T54/D!W$60)*1000</f>
        <v>0.48295429575917376</v>
      </c>
      <c r="X74" s="18">
        <f>+(B!U54/D!X$60)*1000</f>
        <v>0.65190009773048108</v>
      </c>
      <c r="Y74" s="11">
        <f>+(B!V54/D!Y$60)*1000</f>
        <v>0.51038598600317708</v>
      </c>
      <c r="Z74" s="18">
        <f>+(B!W54/D!Z$60)*1000</f>
        <v>0.75146452749304982</v>
      </c>
      <c r="AA74" s="11">
        <f>+(B!X54/D!AA$60)*1000</f>
        <v>1.1721824514288111</v>
      </c>
      <c r="AB74" s="18">
        <f>+(B!Y54/D!AB$60)*1000</f>
        <v>0.40895919341119846</v>
      </c>
      <c r="AC74" s="12">
        <f>+(B!Z54/D!AC$60)*1000</f>
        <v>0.32690346270616233</v>
      </c>
      <c r="AD74" s="12">
        <f>+(B!AA54/D!AD$60)*1000</f>
        <v>0.63680881278909363</v>
      </c>
    </row>
    <row r="75" spans="6:30" x14ac:dyDescent="0.25">
      <c r="F75" s="213" t="s">
        <v>25</v>
      </c>
      <c r="G75" s="214"/>
      <c r="H75" s="18">
        <f>+(B!E55/D!H$60)*1000</f>
        <v>0.14864470525473461</v>
      </c>
      <c r="I75" s="11">
        <f>+(B!F55/D!I$60)*1000</f>
        <v>0.18106530183727032</v>
      </c>
      <c r="J75" s="18">
        <f>+(B!G55/D!J$60)*1000</f>
        <v>0.23508590673575133</v>
      </c>
      <c r="K75" s="11">
        <f>+(B!H55/D!K$60)*1000</f>
        <v>0.21289992346938774</v>
      </c>
      <c r="L75" s="18">
        <f>+(B!I55/D!L$60)*1000</f>
        <v>0.13372471032745592</v>
      </c>
      <c r="M75" s="11">
        <f>+(B!J55/D!M$60)*1000</f>
        <v>0.17109427734762755</v>
      </c>
      <c r="N75" s="18">
        <f>+(B!K55/D!N$60)*1000</f>
        <v>0.20426155240848726</v>
      </c>
      <c r="O75" s="11">
        <f>+(B!L55/D!O$60)*1000</f>
        <v>0.33987732584867775</v>
      </c>
      <c r="P75" s="18">
        <f>+(B!M55/D!P$60)*1000</f>
        <v>0.50303448111065974</v>
      </c>
      <c r="Q75" s="11">
        <f>+(B!N55/D!Q$60)*1000</f>
        <v>0.24269212613293048</v>
      </c>
      <c r="R75" s="18">
        <f>+(B!O55/D!R$60)*1000</f>
        <v>0.82849378628552772</v>
      </c>
      <c r="S75" s="11">
        <f>+(B!P55/D!S$60)*1000</f>
        <v>1.1158517255678939</v>
      </c>
      <c r="T75" s="18">
        <f>+(B!Q55/D!T$60)*1000</f>
        <v>1.6224021672319984</v>
      </c>
      <c r="U75" s="11">
        <f>+(B!R55/D!U$60)*1000</f>
        <v>2.7023644012508155</v>
      </c>
      <c r="V75" s="18">
        <f>+(B!S55/D!V$60)*1000</f>
        <v>2.0819855932768627</v>
      </c>
      <c r="W75" s="11">
        <f>+(B!T55/D!W$60)*1000</f>
        <v>2.2455855855855855</v>
      </c>
      <c r="X75" s="18">
        <f>+(B!U55/D!X$60)*1000</f>
        <v>2.9676512107720709</v>
      </c>
      <c r="Y75" s="11">
        <f>+(B!V55/D!Y$60)*1000</f>
        <v>3.0516508522605297</v>
      </c>
      <c r="Z75" s="18">
        <f>+(B!W55/D!Z$60)*1000</f>
        <v>2.8644426052078691</v>
      </c>
      <c r="AA75" s="11">
        <f>+(B!X55/D!AA$60)*1000</f>
        <v>2.5648399143972136</v>
      </c>
      <c r="AB75" s="18">
        <f>+(B!Y55/D!AB$60)*1000</f>
        <v>1.7480326950604734</v>
      </c>
      <c r="AC75" s="12">
        <f>+(B!Z55/D!AC$60)*1000</f>
        <v>1.3497355788955445</v>
      </c>
      <c r="AD75" s="12">
        <f>+(B!AA55/D!AD$60)*1000</f>
        <v>1.3178759230706807</v>
      </c>
    </row>
    <row r="76" spans="6:30" ht="15.75" thickBot="1" x14ac:dyDescent="0.3">
      <c r="F76" s="217" t="s">
        <v>26</v>
      </c>
      <c r="G76" s="218"/>
      <c r="H76" s="157">
        <f>+(B!E56/D!H$60)*1000</f>
        <v>0</v>
      </c>
      <c r="I76" s="158">
        <f>+(B!F56/D!I$60)*1000</f>
        <v>0</v>
      </c>
      <c r="J76" s="157">
        <f>+(B!G56/D!J$60)*1000</f>
        <v>5.1813471502590675E-8</v>
      </c>
      <c r="K76" s="158">
        <f>+(B!H56/D!K$60)*1000</f>
        <v>0</v>
      </c>
      <c r="L76" s="157">
        <f>+(B!I56/D!L$60)*1000</f>
        <v>5.7984886649874051E-5</v>
      </c>
      <c r="M76" s="158">
        <f>+(B!J56/D!M$60)*1000</f>
        <v>0</v>
      </c>
      <c r="N76" s="157">
        <f>+(B!K56/D!N$60)*1000</f>
        <v>6.8505904836575684E-5</v>
      </c>
      <c r="O76" s="158">
        <f>+(B!L56/D!O$60)*1000</f>
        <v>1.0480534249558422E-3</v>
      </c>
      <c r="P76" s="157">
        <f>+(B!M56/D!P$60)*1000</f>
        <v>5.5914358766039817E-3</v>
      </c>
      <c r="Q76" s="158">
        <f>+(B!N56/D!Q$60)*1000</f>
        <v>5.3535923338368582E-3</v>
      </c>
      <c r="R76" s="157">
        <f>+(B!O56/D!R$60)*1000</f>
        <v>6.7695912704889361E-3</v>
      </c>
      <c r="S76" s="158">
        <f>+(B!P56/D!S$60)*1000</f>
        <v>7.3788646730866703E-3</v>
      </c>
      <c r="T76" s="157">
        <f>+(B!Q56/D!T$60)*1000</f>
        <v>6.542900721651832E-3</v>
      </c>
      <c r="U76" s="158">
        <f>+(B!R56/D!U$60)*1000</f>
        <v>5.3606218082832774E-3</v>
      </c>
      <c r="V76" s="157">
        <f>+(B!S56/D!V$60)*1000</f>
        <v>6.4550123390915756E-3</v>
      </c>
      <c r="W76" s="158">
        <f>+(B!T56/D!W$60)*1000</f>
        <v>5.38681608437706E-3</v>
      </c>
      <c r="X76" s="157">
        <f>+(B!U56/D!X$60)*1000</f>
        <v>8.8074275165598865E-3</v>
      </c>
      <c r="Y76" s="158">
        <f>+(B!V56/D!Y$60)*1000</f>
        <v>6.4270104332145462E-3</v>
      </c>
      <c r="Z76" s="157">
        <f>+(B!W56/D!Z$60)*1000</f>
        <v>7.4129156851509932E-3</v>
      </c>
      <c r="AA76" s="158">
        <f>+(B!X56/D!AA$60)*1000</f>
        <v>5.2247282950778394E-3</v>
      </c>
      <c r="AB76" s="157">
        <f>+(B!Y56/D!AB$60)*1000</f>
        <v>7.5463975271248679E-3</v>
      </c>
      <c r="AC76" s="159">
        <f>+(B!Z56/D!AC$60)*1000</f>
        <v>8.3315828341675568E-3</v>
      </c>
      <c r="AD76" s="159">
        <f>+(B!AA56/D!AD$60)*1000</f>
        <v>0</v>
      </c>
    </row>
    <row r="77" spans="6:30" x14ac:dyDescent="0.25">
      <c r="F77" s="1" t="s">
        <v>53</v>
      </c>
      <c r="AD77" s="1"/>
    </row>
    <row r="78" spans="6:30" ht="15.75" thickBot="1" x14ac:dyDescent="0.3"/>
    <row r="79" spans="6:30" ht="15.75" thickBot="1" x14ac:dyDescent="0.3">
      <c r="F79" s="7" t="s">
        <v>15</v>
      </c>
      <c r="G79" s="8"/>
      <c r="H79" s="17">
        <v>1995</v>
      </c>
      <c r="I79" s="9">
        <v>1996</v>
      </c>
      <c r="J79" s="17">
        <v>1997</v>
      </c>
      <c r="K79" s="9">
        <v>1998</v>
      </c>
      <c r="L79" s="17">
        <v>1999</v>
      </c>
      <c r="M79" s="9">
        <v>2000</v>
      </c>
      <c r="N79" s="17">
        <v>2001</v>
      </c>
      <c r="O79" s="9">
        <v>2002</v>
      </c>
      <c r="P79" s="17">
        <v>2003</v>
      </c>
      <c r="Q79" s="9">
        <v>2004</v>
      </c>
      <c r="R79" s="17">
        <v>2005</v>
      </c>
      <c r="S79" s="9">
        <v>2006</v>
      </c>
      <c r="T79" s="17">
        <v>2007</v>
      </c>
      <c r="U79" s="9">
        <v>2008</v>
      </c>
      <c r="V79" s="17">
        <v>2009</v>
      </c>
      <c r="W79" s="9">
        <v>2010</v>
      </c>
      <c r="X79" s="17">
        <v>2011</v>
      </c>
      <c r="Y79" s="9">
        <v>2012</v>
      </c>
      <c r="Z79" s="17">
        <v>2013</v>
      </c>
      <c r="AA79" s="9">
        <v>2014</v>
      </c>
      <c r="AB79" s="17">
        <v>2015</v>
      </c>
      <c r="AC79" s="10">
        <v>2016</v>
      </c>
      <c r="AD79" s="10">
        <v>2017</v>
      </c>
    </row>
    <row r="80" spans="6:30" ht="15.75" thickBot="1" x14ac:dyDescent="0.3">
      <c r="F80" s="219" t="s">
        <v>27</v>
      </c>
      <c r="G80" s="220"/>
      <c r="H80" s="172">
        <f>+('C'!D46/D!H$60)*1000</f>
        <v>11.760224059749268</v>
      </c>
      <c r="I80" s="172">
        <f>+('C'!E46/D!I$60)*1000</f>
        <v>12.823254593175854</v>
      </c>
      <c r="J80" s="172">
        <f>+('C'!F46/D!J$60)*1000</f>
        <v>9.9556554404145086</v>
      </c>
      <c r="K80" s="172">
        <f>+('C'!G46/D!K$60)*1000</f>
        <v>5.6217882653061224</v>
      </c>
      <c r="L80" s="172">
        <f>+('C'!H46/D!L$60)*1000</f>
        <v>6.2768765743073045</v>
      </c>
      <c r="M80" s="172">
        <f>+('C'!I46/D!M$60)*1000</f>
        <v>5.6537844947389315</v>
      </c>
      <c r="N80" s="172">
        <f>+('C'!J46/D!N$60)*1000</f>
        <v>2.8965134512667228</v>
      </c>
      <c r="O80" s="172">
        <f>+('C'!K46/D!O$60)*1000</f>
        <v>4.5247767911151984</v>
      </c>
      <c r="P80" s="172">
        <f>+('C'!L46/D!P$60)*1000</f>
        <v>4.8269683863413695</v>
      </c>
      <c r="Q80" s="172">
        <f>+('C'!M46/D!Q$60)*1000</f>
        <v>7.0708624433534748</v>
      </c>
      <c r="R80" s="172">
        <f>+('C'!N46/D!R$60)*1000</f>
        <v>8.393345613094267</v>
      </c>
      <c r="S80" s="172">
        <f>+('C'!O46/D!S$60)*1000</f>
        <v>4.0229161867023011</v>
      </c>
      <c r="T80" s="172">
        <f>+('C'!P46/D!T$60)*1000</f>
        <v>4.5161996038882686</v>
      </c>
      <c r="U80" s="172">
        <f>+('C'!Q46/D!U$60)*1000</f>
        <v>2.7690873096218298</v>
      </c>
      <c r="V80" s="172">
        <f>+('C'!R46/D!V$60)*1000</f>
        <v>3.662744836479245</v>
      </c>
      <c r="W80" s="172">
        <f>+('C'!S46/D!W$60)*1000</f>
        <v>7.5937420347176436</v>
      </c>
      <c r="X80" s="172">
        <f>+('C'!T46/D!X$60)*1000</f>
        <v>8.0861765664024325</v>
      </c>
      <c r="Y80" s="172">
        <f>+('C'!U46/D!Y$60)*1000</f>
        <v>14.386108368039157</v>
      </c>
      <c r="Z80" s="172">
        <f>+('C'!V46/D!Z$60)*1000</f>
        <v>8.5684005008382673</v>
      </c>
      <c r="AA80" s="172">
        <f>+('C'!W46/D!AA$60)*1000</f>
        <v>-0.3815198690780916</v>
      </c>
      <c r="AB80" s="172">
        <f>+('C'!X46/D!AB$60)*1000</f>
        <v>4.3742567889965365</v>
      </c>
      <c r="AC80" s="172">
        <f>+('C'!Y46/D!AC$60)*1000</f>
        <v>7.5601973414293919</v>
      </c>
      <c r="AD80" s="172">
        <f>+('C'!Z46/D!AD$60)*1000</f>
        <v>8.7005315264140233</v>
      </c>
    </row>
    <row r="81" spans="6:30" x14ac:dyDescent="0.25">
      <c r="F81" s="213" t="s">
        <v>17</v>
      </c>
      <c r="G81" s="214"/>
      <c r="H81" s="149">
        <f>+('C'!D47/D!H$60)*1000</f>
        <v>0.14225100026673776</v>
      </c>
      <c r="I81" s="149">
        <f>+('C'!E47/D!I$60)*1000</f>
        <v>1.7422834645669228E-2</v>
      </c>
      <c r="J81" s="149">
        <f>+('C'!F47/D!J$60)*1000</f>
        <v>0.22059455958549223</v>
      </c>
      <c r="K81" s="149">
        <f>+('C'!G47/D!K$60)*1000</f>
        <v>7.2482142857142939E-2</v>
      </c>
      <c r="L81" s="149">
        <f>+('C'!H47/D!L$60)*1000</f>
        <v>0.64464584382871548</v>
      </c>
      <c r="M81" s="149">
        <f>+('C'!I47/D!M$60)*1000</f>
        <v>5.7295761365892414E-2</v>
      </c>
      <c r="N81" s="149">
        <f>+('C'!J47/D!N$60)*1000</f>
        <v>0.16187386681040805</v>
      </c>
      <c r="O81" s="149">
        <f>+('C'!K47/D!O$60)*1000</f>
        <v>6.2273464153499887E-2</v>
      </c>
      <c r="P81" s="149">
        <f>+('C'!L47/D!P$60)*1000</f>
        <v>-0.17083347272336255</v>
      </c>
      <c r="Q81" s="149">
        <f>+('C'!M47/D!Q$60)*1000</f>
        <v>-0.21094269259818735</v>
      </c>
      <c r="R81" s="149">
        <f>+('C'!N47/D!R$60)*1000</f>
        <v>0.48949264380144086</v>
      </c>
      <c r="S81" s="149">
        <f>+('C'!O47/D!S$60)*1000</f>
        <v>0.55971317329401471</v>
      </c>
      <c r="T81" s="149">
        <f>+('C'!P47/D!T$60)*1000</f>
        <v>0.87401598105948497</v>
      </c>
      <c r="U81" s="149">
        <f>+('C'!Q47/D!U$60)*1000</f>
        <v>-0.47869024318912945</v>
      </c>
      <c r="V81" s="149">
        <f>+('C'!R47/D!V$60)*1000</f>
        <v>-1.3753147024166832</v>
      </c>
      <c r="W81" s="149">
        <f>+('C'!S47/D!W$60)*1000</f>
        <v>-0.45030103274005706</v>
      </c>
      <c r="X81" s="149">
        <f>+('C'!T47/D!X$60)*1000</f>
        <v>-1.7468976001737431</v>
      </c>
      <c r="Y81" s="149">
        <f>+('C'!U47/D!Y$60)*1000</f>
        <v>-0.38692413378558266</v>
      </c>
      <c r="Z81" s="149">
        <f>+('C'!V47/D!Z$60)*1000</f>
        <v>-0.45732900405339477</v>
      </c>
      <c r="AA81" s="149">
        <f>+('C'!W47/D!AA$60)*1000</f>
        <v>0.47851328102051938</v>
      </c>
      <c r="AB81" s="149">
        <f>+('C'!X47/D!AB$60)*1000</f>
        <v>0.5051096404788088</v>
      </c>
      <c r="AC81" s="149">
        <f>+('C'!Y47/D!AC$60)*1000</f>
        <v>-0.24697628620661374</v>
      </c>
      <c r="AD81" s="149">
        <f>+('C'!Z47/D!AD$60)*1000</f>
        <v>0.95696259027834141</v>
      </c>
    </row>
    <row r="82" spans="6:30" x14ac:dyDescent="0.25">
      <c r="F82" s="215" t="s">
        <v>18</v>
      </c>
      <c r="G82" s="216"/>
      <c r="H82" s="35">
        <f>+('C'!D48/D!H$60)*1000</f>
        <v>7.9154707922112558E-3</v>
      </c>
      <c r="I82" s="35">
        <f>+('C'!E48/D!I$60)*1000</f>
        <v>1.544209973753281E-2</v>
      </c>
      <c r="J82" s="35">
        <f>+('C'!F48/D!J$60)*1000</f>
        <v>4.6160362694300516E-3</v>
      </c>
      <c r="K82" s="35">
        <f>+('C'!G48/D!K$60)*1000</f>
        <v>-1.8573214285714276E-3</v>
      </c>
      <c r="L82" s="35">
        <f>+('C'!H48/D!L$60)*1000</f>
        <v>-5.1250629722921909E-3</v>
      </c>
      <c r="M82" s="35">
        <f>+('C'!I48/D!M$60)*1000</f>
        <v>3.1159048044470918E-2</v>
      </c>
      <c r="N82" s="35">
        <f>+('C'!J48/D!N$60)*1000</f>
        <v>5.6434679276718774E-2</v>
      </c>
      <c r="O82" s="35">
        <f>+('C'!K48/D!O$60)*1000</f>
        <v>9.8082823199206359E-2</v>
      </c>
      <c r="P82" s="35">
        <f>+('C'!L48/D!P$60)*1000</f>
        <v>0.12740342660517576</v>
      </c>
      <c r="Q82" s="35">
        <f>+('C'!M48/D!Q$60)*1000</f>
        <v>0.15072127549093656</v>
      </c>
      <c r="R82" s="35">
        <f>+('C'!N48/D!R$60)*1000</f>
        <v>0.19072771573130637</v>
      </c>
      <c r="S82" s="35">
        <f>+('C'!O48/D!S$60)*1000</f>
        <v>0.31479332350366312</v>
      </c>
      <c r="T82" s="35">
        <f>+('C'!P48/D!T$60)*1000</f>
        <v>0.19587447355840371</v>
      </c>
      <c r="U82" s="35">
        <f>+('C'!Q48/D!U$60)*1000</f>
        <v>0.18470916289847245</v>
      </c>
      <c r="V82" s="35">
        <f>+('C'!R48/D!V$60)*1000</f>
        <v>0.20003566108628471</v>
      </c>
      <c r="W82" s="35">
        <f>+('C'!S48/D!W$60)*1000</f>
        <v>0.10915655899802242</v>
      </c>
      <c r="X82" s="35">
        <f>+('C'!T48/D!X$60)*1000</f>
        <v>0.10572403083939624</v>
      </c>
      <c r="Y82" s="35">
        <f>+('C'!U48/D!Y$60)*1000</f>
        <v>4.31158172684728E-2</v>
      </c>
      <c r="Z82" s="35">
        <f>+('C'!V48/D!Z$60)*1000</f>
        <v>8.1482226608094066E-2</v>
      </c>
      <c r="AA82" s="35">
        <f>+('C'!W48/D!AA$60)*1000</f>
        <v>6.5413536989635354E-2</v>
      </c>
      <c r="AB82" s="35">
        <f>+('C'!X48/D!AB$60)*1000</f>
        <v>5.9639005871003882E-2</v>
      </c>
      <c r="AC82" s="35">
        <f>+('C'!Y48/D!AC$60)*1000</f>
        <v>7.0874169196685002E-2</v>
      </c>
      <c r="AD82" s="35">
        <f>+('C'!Z48/D!AD$60)*1000</f>
        <v>7.26773918688631E-2</v>
      </c>
    </row>
    <row r="83" spans="6:30" x14ac:dyDescent="0.25">
      <c r="F83" s="213" t="s">
        <v>19</v>
      </c>
      <c r="G83" s="214"/>
      <c r="H83" s="35">
        <f>+('C'!D49/D!H$60)*1000</f>
        <v>-1.7066417711389698E-2</v>
      </c>
      <c r="I83" s="35">
        <f>+('C'!E49/D!I$60)*1000</f>
        <v>-9.6350892388451473E-2</v>
      </c>
      <c r="J83" s="35">
        <f>+('C'!F49/D!J$60)*1000</f>
        <v>-0.28965051813471498</v>
      </c>
      <c r="K83" s="35">
        <f>+('C'!G49/D!K$60)*1000</f>
        <v>-0.22490474489795917</v>
      </c>
      <c r="L83" s="35">
        <f>+('C'!H49/D!L$60)*1000</f>
        <v>-0.10076846347607053</v>
      </c>
      <c r="M83" s="35">
        <f>+('C'!I49/D!M$60)*1000</f>
        <v>-0.12716847826086955</v>
      </c>
      <c r="N83" s="35">
        <f>+('C'!J49/D!N$60)*1000</f>
        <v>-0.14337661096682511</v>
      </c>
      <c r="O83" s="35">
        <f>+('C'!K49/D!O$60)*1000</f>
        <v>-4.1629461153185429E-2</v>
      </c>
      <c r="P83" s="35">
        <f>+('C'!L49/D!P$60)*1000</f>
        <v>-1.4614781715214213E-2</v>
      </c>
      <c r="Q83" s="35">
        <f>+('C'!M49/D!Q$60)*1000</f>
        <v>-7.2801477530211489E-2</v>
      </c>
      <c r="R83" s="35">
        <f>+('C'!N49/D!R$60)*1000</f>
        <v>-6.9564806826925313E-2</v>
      </c>
      <c r="S83" s="35">
        <f>+('C'!O49/D!S$60)*1000</f>
        <v>-0.20841708519559507</v>
      </c>
      <c r="T83" s="35">
        <f>+('C'!P49/D!T$60)*1000</f>
        <v>-0.1743407016185945</v>
      </c>
      <c r="U83" s="35">
        <f>+('C'!Q49/D!U$60)*1000</f>
        <v>-0.25339931610087507</v>
      </c>
      <c r="V83" s="35">
        <f>+('C'!R49/D!V$60)*1000</f>
        <v>-0.10576955912759287</v>
      </c>
      <c r="W83" s="35">
        <f>+('C'!S49/D!W$60)*1000</f>
        <v>-0.26622023731048117</v>
      </c>
      <c r="X83" s="35">
        <f>+('C'!T49/D!X$60)*1000</f>
        <v>-0.27074972309697037</v>
      </c>
      <c r="Y83" s="35">
        <f>+('C'!U49/D!Y$60)*1000</f>
        <v>-0.16010551285904426</v>
      </c>
      <c r="Z83" s="35">
        <f>+('C'!V49/D!Z$60)*1000</f>
        <v>-0.13996935548906009</v>
      </c>
      <c r="AA83" s="35">
        <f>+('C'!W49/D!AA$60)*1000</f>
        <v>-6.5595338005119408E-2</v>
      </c>
      <c r="AB83" s="35">
        <f>+('C'!X49/D!AB$60)*1000</f>
        <v>-5.6313631931622511E-2</v>
      </c>
      <c r="AC83" s="35">
        <f>+('C'!Y49/D!AC$60)*1000</f>
        <v>-9.5310146057274128E-2</v>
      </c>
      <c r="AD83" s="35">
        <f>+('C'!Z49/D!AD$60)*1000</f>
        <v>3.6062444210013798E-3</v>
      </c>
    </row>
    <row r="84" spans="6:30" x14ac:dyDescent="0.25">
      <c r="F84" s="215" t="s">
        <v>20</v>
      </c>
      <c r="G84" s="216"/>
      <c r="H84" s="35">
        <f>+('C'!D50/D!H$60)*1000</f>
        <v>7.8328888770338736</v>
      </c>
      <c r="I84" s="35">
        <f>+('C'!E50/D!I$60)*1000</f>
        <v>9.1790080839894994</v>
      </c>
      <c r="J84" s="35">
        <f>+('C'!F50/D!J$60)*1000</f>
        <v>6.6525860880829013</v>
      </c>
      <c r="K84" s="35">
        <f>+('C'!G50/D!K$60)*1000</f>
        <v>3.3208785204081632</v>
      </c>
      <c r="L84" s="35">
        <f>+('C'!H50/D!L$60)*1000</f>
        <v>3.1871630478589421</v>
      </c>
      <c r="M84" s="35">
        <f>+('C'!I50/D!M$60)*1000</f>
        <v>3.3550701806630929</v>
      </c>
      <c r="N84" s="35">
        <f>+('C'!J50/D!N$60)*1000</f>
        <v>0.82947145587298465</v>
      </c>
      <c r="O84" s="35">
        <f>+('C'!K50/D!O$60)*1000</f>
        <v>1.8437167606281304</v>
      </c>
      <c r="P84" s="35">
        <f>+('C'!L50/D!P$60)*1000</f>
        <v>1.8960947692895886</v>
      </c>
      <c r="Q84" s="35">
        <f>+('C'!M50/D!Q$60)*1000</f>
        <v>3.1009246601208456</v>
      </c>
      <c r="R84" s="35">
        <f>+('C'!N50/D!R$60)*1000</f>
        <v>4.6350703676933476</v>
      </c>
      <c r="S84" s="35">
        <f>+('C'!O50/D!S$60)*1000</f>
        <v>1.7251723264064875</v>
      </c>
      <c r="T84" s="35">
        <f>+('C'!P50/D!T$60)*1000</f>
        <v>2.0853112436542447</v>
      </c>
      <c r="U84" s="35">
        <f>+('C'!Q50/D!U$60)*1000</f>
        <v>2.7867207036962052</v>
      </c>
      <c r="V84" s="35">
        <f>+('C'!R50/D!V$60)*1000</f>
        <v>1.9182821983592344</v>
      </c>
      <c r="W84" s="35">
        <f>+('C'!S50/D!W$60)*1000</f>
        <v>4.6229778729949453</v>
      </c>
      <c r="X84" s="35">
        <f>+('C'!T50/D!X$60)*1000</f>
        <v>5.1960297535020086</v>
      </c>
      <c r="Y84" s="35">
        <f>+('C'!U50/D!Y$60)*1000</f>
        <v>9.4923534412434005</v>
      </c>
      <c r="Z84" s="35">
        <f>+('C'!V50/D!Z$60)*1000</f>
        <v>3.5405275779376493</v>
      </c>
      <c r="AA84" s="35">
        <f>+('C'!W50/D!AA$60)*1000</f>
        <v>-2.6725252821954593</v>
      </c>
      <c r="AB84" s="35">
        <f>+('C'!X50/D!AB$60)*1000</f>
        <v>-1.0037342074144762</v>
      </c>
      <c r="AC84" s="35">
        <f>+('C'!Y50/D!AC$60)*1000</f>
        <v>2.9658121358824978</v>
      </c>
      <c r="AD84" s="35">
        <f>+('C'!Z50/D!AD$60)*1000</f>
        <v>1.2989432362249453</v>
      </c>
    </row>
    <row r="85" spans="6:30" x14ac:dyDescent="0.25">
      <c r="F85" s="213" t="s">
        <v>21</v>
      </c>
      <c r="G85" s="214"/>
      <c r="H85" s="35">
        <f>+('C'!D51/D!H$60)*1000</f>
        <v>-7.6322352627367293E-2</v>
      </c>
      <c r="I85" s="35">
        <f>+('C'!E51/D!I$60)*1000</f>
        <v>-2.5251811023622048E-2</v>
      </c>
      <c r="J85" s="35">
        <f>+('C'!F51/D!J$60)*1000</f>
        <v>7.6339378238341983E-3</v>
      </c>
      <c r="K85" s="35">
        <f>+('C'!G51/D!K$60)*1000</f>
        <v>4.2173341836734692E-2</v>
      </c>
      <c r="L85" s="35">
        <f>+('C'!H51/D!L$60)*1000</f>
        <v>-1.5005340050377836E-2</v>
      </c>
      <c r="M85" s="35">
        <f>+('C'!I51/D!M$60)*1000</f>
        <v>-2.4219401429422274E-2</v>
      </c>
      <c r="N85" s="35">
        <f>+('C'!J51/D!N$60)*1000</f>
        <v>1.0813446366442886E-3</v>
      </c>
      <c r="O85" s="35">
        <f>+('C'!K51/D!O$60)*1000</f>
        <v>0.15099557211643155</v>
      </c>
      <c r="P85" s="35">
        <f>+('C'!L51/D!P$60)*1000</f>
        <v>0.1941598126598007</v>
      </c>
      <c r="Q85" s="35">
        <f>+('C'!M51/D!Q$60)*1000</f>
        <v>0.28313472432024167</v>
      </c>
      <c r="R85" s="35">
        <f>+('C'!N51/D!R$60)*1000</f>
        <v>0.170169157592856</v>
      </c>
      <c r="S85" s="35">
        <f>+('C'!O51/D!S$60)*1000</f>
        <v>8.5936621665207574E-2</v>
      </c>
      <c r="T85" s="35">
        <f>+('C'!P51/D!T$60)*1000</f>
        <v>3.9535388257791335E-2</v>
      </c>
      <c r="U85" s="35">
        <f>+('C'!Q51/D!U$60)*1000</f>
        <v>-3.2881689950732276E-2</v>
      </c>
      <c r="V85" s="35">
        <f>+('C'!R51/D!V$60)*1000</f>
        <v>-4.6025678650036685E-2</v>
      </c>
      <c r="W85" s="35">
        <f>+('C'!S51/D!W$60)*1000</f>
        <v>-5.1812173148758515E-2</v>
      </c>
      <c r="X85" s="35">
        <f>+('C'!T51/D!X$60)*1000</f>
        <v>-9.6285047236399163E-2</v>
      </c>
      <c r="Y85" s="35">
        <f>+('C'!U51/D!Y$60)*1000</f>
        <v>-8.249276544588037E-2</v>
      </c>
      <c r="Z85" s="35">
        <f>+('C'!V51/D!Z$60)*1000</f>
        <v>-0.20683347127607651</v>
      </c>
      <c r="AA85" s="35">
        <f>+('C'!W51/D!AA$60)*1000</f>
        <v>-0.78953268851495961</v>
      </c>
      <c r="AB85" s="35">
        <f>+('C'!X51/D!AB$60)*1000</f>
        <v>-0.22724249528037674</v>
      </c>
      <c r="AC85" s="35">
        <f>+('C'!Y51/D!AC$60)*1000</f>
        <v>-0.42954408385985066</v>
      </c>
      <c r="AD85" s="35">
        <f>+('C'!Z51/D!AD$60)*1000</f>
        <v>-0.35647768400551816</v>
      </c>
    </row>
    <row r="86" spans="6:30" x14ac:dyDescent="0.25">
      <c r="F86" s="215" t="s">
        <v>22</v>
      </c>
      <c r="G86" s="216"/>
      <c r="H86" s="35">
        <f>+('C'!D52/D!H$60)*1000</f>
        <v>2.6726324353160842</v>
      </c>
      <c r="I86" s="35">
        <f>+('C'!E52/D!I$60)*1000</f>
        <v>2.7305375328083987</v>
      </c>
      <c r="J86" s="35">
        <f>+('C'!F52/D!J$60)*1000</f>
        <v>2.8145968911917096</v>
      </c>
      <c r="K86" s="35">
        <f>+('C'!G52/D!K$60)*1000</f>
        <v>2.1976719387755104</v>
      </c>
      <c r="L86" s="35">
        <f>+('C'!H52/D!L$60)*1000</f>
        <v>2.0942065491183879</v>
      </c>
      <c r="M86" s="35">
        <f>+('C'!I52/D!M$60)*1000</f>
        <v>2.2491850307722849</v>
      </c>
      <c r="N86" s="35">
        <f>+('C'!J52/D!N$60)*1000</f>
        <v>1.8226657519478611</v>
      </c>
      <c r="O86" s="35">
        <f>+('C'!K52/D!O$60)*1000</f>
        <v>2.0660662004887604</v>
      </c>
      <c r="P86" s="35">
        <f>+('C'!L52/D!P$60)*1000</f>
        <v>2.4323486821668379</v>
      </c>
      <c r="Q86" s="35">
        <f>+('C'!M52/D!Q$60)*1000</f>
        <v>3.4565945996978851</v>
      </c>
      <c r="R86" s="35">
        <f>+('C'!N52/D!R$60)*1000</f>
        <v>3.6470999556995958</v>
      </c>
      <c r="S86" s="35">
        <f>+('C'!O52/D!S$60)*1000</f>
        <v>4.330989724922822</v>
      </c>
      <c r="T86" s="35">
        <f>+('C'!P52/D!T$60)*1000</f>
        <v>4.6537796799235105</v>
      </c>
      <c r="U86" s="35">
        <f>+('C'!Q52/D!U$60)*1000</f>
        <v>5.1482893523205338</v>
      </c>
      <c r="V86" s="35">
        <f>+('C'!R52/D!V$60)*1000</f>
        <v>4.0952204362035634</v>
      </c>
      <c r="W86" s="35">
        <f>+('C'!S52/D!W$60)*1000</f>
        <v>5.4495473522302786</v>
      </c>
      <c r="X86" s="35">
        <f>+('C'!T52/D!X$60)*1000</f>
        <v>5.8075882289065044</v>
      </c>
      <c r="Y86" s="35">
        <f>+('C'!U52/D!Y$60)*1000</f>
        <v>5.8382529732514703</v>
      </c>
      <c r="Z86" s="35">
        <f>+('C'!V52/D!Z$60)*1000</f>
        <v>6.4061989346575841</v>
      </c>
      <c r="AA86" s="35">
        <f>+('C'!W52/D!AA$60)*1000</f>
        <v>5.2986865847005999</v>
      </c>
      <c r="AB86" s="35">
        <f>+('C'!X52/D!AB$60)*1000</f>
        <v>5.7327469244652818</v>
      </c>
      <c r="AC86" s="35">
        <f>+('C'!Y52/D!AC$60)*1000</f>
        <v>5.3600968244851073</v>
      </c>
      <c r="AD86" s="35">
        <f>+('C'!Z52/D!AD$60)*1000</f>
        <v>6.0113140063296271</v>
      </c>
    </row>
    <row r="87" spans="6:30" x14ac:dyDescent="0.25">
      <c r="F87" s="213" t="s">
        <v>23</v>
      </c>
      <c r="G87" s="214"/>
      <c r="H87" s="35">
        <f>+('C'!D53/D!H$60)*1000</f>
        <v>0.13919845292077895</v>
      </c>
      <c r="I87" s="35">
        <f>+('C'!E53/D!I$60)*1000</f>
        <v>1.6269028871391041E-2</v>
      </c>
      <c r="J87" s="35">
        <f>+('C'!F53/D!J$60)*1000</f>
        <v>-0.4128898963730569</v>
      </c>
      <c r="K87" s="35">
        <f>+('C'!G53/D!K$60)*1000</f>
        <v>-0.4429948979591839</v>
      </c>
      <c r="L87" s="35">
        <f>+('C'!H53/D!L$60)*1000</f>
        <v>-0.17425340050377836</v>
      </c>
      <c r="M87" s="35">
        <f>+('C'!I53/D!M$60)*1000</f>
        <v>-0.58511192177883675</v>
      </c>
      <c r="N87" s="35">
        <f>+('C'!J53/D!N$60)*1000</f>
        <v>-0.53826701621992457</v>
      </c>
      <c r="O87" s="35">
        <f>+('C'!K53/D!O$60)*1000</f>
        <v>-0.43112197246485506</v>
      </c>
      <c r="P87" s="35">
        <f>+('C'!L53/D!P$60)*1000</f>
        <v>-0.31512079141676003</v>
      </c>
      <c r="Q87" s="35">
        <f>+('C'!M53/D!Q$60)*1000</f>
        <v>-0.8930655211480365</v>
      </c>
      <c r="R87" s="35">
        <f>+('C'!N53/D!R$60)*1000</f>
        <v>-1.4975541514141157</v>
      </c>
      <c r="S87" s="35">
        <f>+('C'!O53/D!S$60)*1000</f>
        <v>-3.4952356817029906</v>
      </c>
      <c r="T87" s="35">
        <f>+('C'!P53/D!T$60)*1000</f>
        <v>-4.2014933867552982</v>
      </c>
      <c r="U87" s="35">
        <f>+('C'!Q53/D!U$60)*1000</f>
        <v>-4.419891565994015</v>
      </c>
      <c r="V87" s="35">
        <f>+('C'!R53/D!V$60)*1000</f>
        <v>-2.1533604571022034</v>
      </c>
      <c r="W87" s="35">
        <f>+('C'!S53/D!W$60)*1000</f>
        <v>-3.118497033618985</v>
      </c>
      <c r="X87" s="35">
        <f>+('C'!T53/D!X$60)*1000</f>
        <v>-3.9091823216418717</v>
      </c>
      <c r="Y87" s="35">
        <f>+('C'!U53/D!Y$60)*1000</f>
        <v>-2.4420827787557426</v>
      </c>
      <c r="Z87" s="35">
        <f>+('C'!V53/D!Z$60)*1000</f>
        <v>-2.763856879098491</v>
      </c>
      <c r="AA87" s="35">
        <f>+('C'!W53/D!AA$60)*1000</f>
        <v>-4.321299987411356</v>
      </c>
      <c r="AB87" s="35">
        <f>+('C'!X53/D!AB$60)*1000</f>
        <v>-3.559405016285293</v>
      </c>
      <c r="AC87" s="35">
        <f>+('C'!Y53/D!AC$60)*1000</f>
        <v>-3.0690982194141303</v>
      </c>
      <c r="AD87" s="35">
        <f>+('C'!Z53/D!AD$60)*1000</f>
        <v>-2.3004868944250587</v>
      </c>
    </row>
    <row r="88" spans="6:30" x14ac:dyDescent="0.25">
      <c r="F88" s="215" t="s">
        <v>24</v>
      </c>
      <c r="G88" s="216"/>
      <c r="H88" s="35">
        <f>+('C'!D54/D!H$60)*1000</f>
        <v>0.42451461723126166</v>
      </c>
      <c r="I88" s="35">
        <f>+('C'!E54/D!I$60)*1000</f>
        <v>0.30628556430446191</v>
      </c>
      <c r="J88" s="35">
        <f>+('C'!F54/D!J$60)*1000</f>
        <v>0.43209896373056988</v>
      </c>
      <c r="K88" s="35">
        <f>+('C'!G54/D!K$60)*1000</f>
        <v>0.30482040816326533</v>
      </c>
      <c r="L88" s="35">
        <f>+('C'!H54/D!L$60)*1000</f>
        <v>0.26683501259445841</v>
      </c>
      <c r="M88" s="35">
        <f>+('C'!I54/D!M$60)*1000</f>
        <v>0.2908896664681358</v>
      </c>
      <c r="N88" s="35">
        <f>+('C'!J54/D!N$60)*1000</f>
        <v>0.33193938354486208</v>
      </c>
      <c r="O88" s="35">
        <f>+('C'!K54/D!O$60)*1000</f>
        <v>0.47469462121028821</v>
      </c>
      <c r="P88" s="35">
        <f>+('C'!L54/D!P$60)*1000</f>
        <v>0.42583203899734751</v>
      </c>
      <c r="Q88" s="35">
        <f>+('C'!M54/D!Q$60)*1000</f>
        <v>0.54253273697129922</v>
      </c>
      <c r="R88" s="35">
        <f>+('C'!N54/D!R$60)*1000</f>
        <v>0.68076940474247483</v>
      </c>
      <c r="S88" s="35">
        <f>+('C'!O54/D!S$60)*1000</f>
        <v>0.74216099156798598</v>
      </c>
      <c r="T88" s="35">
        <f>+('C'!P54/D!T$60)*1000</f>
        <v>1.5195904568943932</v>
      </c>
      <c r="U88" s="35">
        <f>+('C'!Q54/D!U$60)*1000</f>
        <v>1.1282119637353489</v>
      </c>
      <c r="V88" s="35">
        <f>+('C'!R54/D!V$60)*1000</f>
        <v>1.7100740345494565</v>
      </c>
      <c r="W88" s="35">
        <f>+('C'!S54/D!W$60)*1000</f>
        <v>1.7133416831465609</v>
      </c>
      <c r="X88" s="35">
        <f>+('C'!T54/D!X$60)*1000</f>
        <v>3.6585440330111845</v>
      </c>
      <c r="Y88" s="35">
        <f>+('C'!U54/D!Y$60)*1000</f>
        <v>2.6563865870937269</v>
      </c>
      <c r="Z88" s="35">
        <f>+('C'!V54/D!Z$60)*1000</f>
        <v>2.4405411599923599</v>
      </c>
      <c r="AA88" s="35">
        <f>+('C'!W54/D!AA$60)*1000</f>
        <v>1.8141504762704042</v>
      </c>
      <c r="AB88" s="35">
        <f>+('C'!X54/D!AB$60)*1000</f>
        <v>2.5107387507001642</v>
      </c>
      <c r="AC88" s="35">
        <f>+('C'!Y54/D!AC$60)*1000</f>
        <v>2.3640992450972349</v>
      </c>
      <c r="AD88" s="35">
        <f>+('C'!Z54/D!AD$60)*1000</f>
        <v>2.2221277286375076</v>
      </c>
    </row>
    <row r="89" spans="6:30" x14ac:dyDescent="0.25">
      <c r="F89" s="213" t="s">
        <v>25</v>
      </c>
      <c r="G89" s="214"/>
      <c r="H89" s="35">
        <f>+('C'!D55/D!H$60)*1000</f>
        <v>0.63421098959722599</v>
      </c>
      <c r="I89" s="35">
        <f>+('C'!E55/D!I$60)*1000</f>
        <v>0.67989007874015761</v>
      </c>
      <c r="J89" s="35">
        <f>+('C'!F55/D!J$60)*1000</f>
        <v>0.52607005181347133</v>
      </c>
      <c r="K89" s="35">
        <f>+('C'!G55/D!K$60)*1000</f>
        <v>0.35351818877551022</v>
      </c>
      <c r="L89" s="35">
        <f>+('C'!H55/D!L$60)*1000</f>
        <v>0.37923599496221666</v>
      </c>
      <c r="M89" s="35">
        <f>+('C'!I55/D!M$60)*1000</f>
        <v>0.40668565118125871</v>
      </c>
      <c r="N89" s="35">
        <f>+('C'!J55/D!N$60)*1000</f>
        <v>0.3747588817562601</v>
      </c>
      <c r="O89" s="35">
        <f>+('C'!K55/D!O$60)*1000</f>
        <v>0.30274528781243198</v>
      </c>
      <c r="P89" s="35">
        <f>+('C'!L55/D!P$60)*1000</f>
        <v>0.25597505316733971</v>
      </c>
      <c r="Q89" s="35">
        <f>+('C'!M55/D!Q$60)*1000</f>
        <v>0.71886494524169198</v>
      </c>
      <c r="R89" s="35">
        <f>+('C'!N55/D!R$60)*1000</f>
        <v>0.15298001818648146</v>
      </c>
      <c r="S89" s="35">
        <f>+('C'!O55/D!S$60)*1000</f>
        <v>-2.6891904345021519E-2</v>
      </c>
      <c r="T89" s="35">
        <f>+('C'!P55/D!T$60)*1000</f>
        <v>-0.47415006715687386</v>
      </c>
      <c r="U89" s="35">
        <f>+('C'!Q55/D!U$60)*1000</f>
        <v>-1.2911439562664506</v>
      </c>
      <c r="V89" s="35">
        <f>+('C'!R55/D!V$60)*1000</f>
        <v>-0.58094266213121681</v>
      </c>
      <c r="W89" s="35">
        <f>+('C'!S55/D!W$60)*1000</f>
        <v>-0.42473126785321919</v>
      </c>
      <c r="X89" s="35">
        <f>+('C'!T55/D!X$60)*1000</f>
        <v>-0.66000651536540345</v>
      </c>
      <c r="Y89" s="35">
        <f>+('C'!U55/D!Y$60)*1000</f>
        <v>-0.57366150015027273</v>
      </c>
      <c r="Z89" s="35">
        <f>+('C'!V55/D!Z$60)*1000</f>
        <v>-0.3312811697544617</v>
      </c>
      <c r="AA89" s="35">
        <f>+('C'!W55/D!AA$60)*1000</f>
        <v>-0.1909109982795518</v>
      </c>
      <c r="AB89" s="35">
        <f>+('C'!X55/D!AB$60)*1000</f>
        <v>0.41114204510092733</v>
      </c>
      <c r="AC89" s="35">
        <f>+('C'!Y55/D!AC$60)*1000</f>
        <v>0.6421590629359154</v>
      </c>
      <c r="AD89" s="35">
        <f>+('C'!Z55/D!AD$60)*1000</f>
        <v>0.79187413779112237</v>
      </c>
    </row>
    <row r="90" spans="6:30" ht="15.75" thickBot="1" x14ac:dyDescent="0.3">
      <c r="F90" s="217" t="s">
        <v>26</v>
      </c>
      <c r="G90" s="218"/>
      <c r="H90" s="150">
        <f>+('C'!D56/D!H$60)*1000</f>
        <v>1.867164577220592E-7</v>
      </c>
      <c r="I90" s="150">
        <f>+('C'!E56/D!I$60)*1000</f>
        <v>9.9737532808398951E-7</v>
      </c>
      <c r="J90" s="150">
        <f>+('C'!F56/D!J$60)*1000</f>
        <v>-5.1813471502590675E-8</v>
      </c>
      <c r="K90" s="150">
        <f>+('C'!G56/D!K$60)*1000</f>
        <v>0</v>
      </c>
      <c r="L90" s="150">
        <f>+('C'!H56/D!L$60)*1000</f>
        <v>-5.7984886649874051E-5</v>
      </c>
      <c r="M90" s="150">
        <f>+('C'!I56/D!M$60)*1000</f>
        <v>0</v>
      </c>
      <c r="N90" s="150">
        <f>+('C'!J56/D!N$60)*1000</f>
        <v>-6.8505904836575684E-5</v>
      </c>
      <c r="O90" s="150">
        <f>+('C'!K56/D!O$60)*1000</f>
        <v>-1.0480534249558422E-3</v>
      </c>
      <c r="P90" s="150">
        <f>+('C'!L56/D!P$60)*1000</f>
        <v>-4.2743912638294823E-3</v>
      </c>
      <c r="Q90" s="150">
        <f>+('C'!M56/D!Q$60)*1000</f>
        <v>-5.0989425981873117E-3</v>
      </c>
      <c r="R90" s="150">
        <f>+('C'!N56/D!R$60)*1000</f>
        <v>-5.8453449602462173E-3</v>
      </c>
      <c r="S90" s="150">
        <f>+('C'!O56/D!S$60)*1000</f>
        <v>-5.3062249458600188E-3</v>
      </c>
      <c r="T90" s="150">
        <f>+('C'!P56/D!T$60)*1000</f>
        <v>-1.9239192296309794E-3</v>
      </c>
      <c r="U90" s="150">
        <f>+('C'!Q56/D!U$60)*1000</f>
        <v>-2.8399136127421204E-3</v>
      </c>
      <c r="V90" s="150">
        <f>+('C'!R56/D!V$60)*1000</f>
        <v>5.4469863714177731E-4</v>
      </c>
      <c r="W90" s="150">
        <f>+('C'!S56/D!W$60)*1000</f>
        <v>1.028681608437706E-2</v>
      </c>
      <c r="X90" s="150">
        <f>+('C'!T56/D!X$60)*1000</f>
        <v>1.3971983928765339E-3</v>
      </c>
      <c r="Y90" s="150">
        <f>+('C'!U56/D!Y$60)*1000</f>
        <v>1.2732171224936674E-3</v>
      </c>
      <c r="Z90" s="150">
        <f>+('C'!V56/D!Z$60)*1000</f>
        <v>-1.0832325290210298E-3</v>
      </c>
      <c r="AA90" s="150">
        <f>+('C'!W56/D!AA$60)*1000</f>
        <v>1.5945197431916414E-3</v>
      </c>
      <c r="AB90" s="150">
        <f>+('C'!X56/D!AB$60)*1000</f>
        <v>1.5657946600833971E-3</v>
      </c>
      <c r="AC90" s="150">
        <f>+('C'!Y56/D!AC$60)*1000</f>
        <v>-1.9073603019611064E-3</v>
      </c>
      <c r="AD90" s="150">
        <f>+('C'!Z56/D!AD$60)*1000</f>
        <v>0</v>
      </c>
    </row>
    <row r="91" spans="6:30" x14ac:dyDescent="0.25">
      <c r="F91" s="1" t="s">
        <v>53</v>
      </c>
    </row>
    <row r="92" spans="6:30" ht="19.5" thickBot="1" x14ac:dyDescent="0.3">
      <c r="G92" s="235" t="s">
        <v>60</v>
      </c>
      <c r="H92" s="235"/>
      <c r="I92" s="235"/>
      <c r="J92" s="235"/>
      <c r="K92" s="235"/>
      <c r="L92" s="235"/>
      <c r="M92" s="235"/>
      <c r="N92" s="235"/>
      <c r="O92" s="235"/>
      <c r="P92" s="235"/>
      <c r="Q92" s="235"/>
      <c r="R92" s="235"/>
      <c r="S92" s="235"/>
      <c r="T92" s="235"/>
      <c r="U92" s="235"/>
      <c r="V92" s="235"/>
      <c r="W92" s="235"/>
      <c r="X92" s="235"/>
      <c r="Y92" s="235"/>
      <c r="Z92" s="235"/>
      <c r="AA92" s="235"/>
      <c r="AB92" s="235"/>
      <c r="AC92" s="235"/>
    </row>
    <row r="93" spans="6:30" x14ac:dyDescent="0.25">
      <c r="G93" s="236" t="s">
        <v>39</v>
      </c>
      <c r="H93" s="237">
        <v>1995</v>
      </c>
      <c r="I93" s="237">
        <v>1996</v>
      </c>
      <c r="J93" s="237">
        <v>1997</v>
      </c>
      <c r="K93" s="237">
        <v>1998</v>
      </c>
      <c r="L93" s="237">
        <v>1999</v>
      </c>
      <c r="M93" s="237">
        <v>2000</v>
      </c>
      <c r="N93" s="237">
        <v>2001</v>
      </c>
      <c r="O93" s="237">
        <v>2002</v>
      </c>
      <c r="P93" s="237">
        <v>2003</v>
      </c>
      <c r="Q93" s="237">
        <v>2004</v>
      </c>
      <c r="R93" s="237">
        <v>2005</v>
      </c>
      <c r="S93" s="237">
        <v>2006</v>
      </c>
      <c r="T93" s="237">
        <v>2007</v>
      </c>
      <c r="U93" s="237">
        <v>2008</v>
      </c>
      <c r="V93" s="237">
        <v>2009</v>
      </c>
      <c r="W93" s="237">
        <v>2010</v>
      </c>
      <c r="X93" s="237">
        <v>2011</v>
      </c>
      <c r="Y93" s="237">
        <v>2012</v>
      </c>
      <c r="Z93" s="237">
        <v>2013</v>
      </c>
      <c r="AA93" s="237">
        <v>2014</v>
      </c>
      <c r="AB93" s="237">
        <v>2015</v>
      </c>
      <c r="AC93" s="237">
        <v>2016</v>
      </c>
      <c r="AD93" s="237">
        <v>2017</v>
      </c>
    </row>
    <row r="94" spans="6:30" ht="15.75" thickBot="1" x14ac:dyDescent="0.3">
      <c r="G94" s="238" t="s">
        <v>38</v>
      </c>
      <c r="H94" s="239">
        <v>92507.279383038738</v>
      </c>
      <c r="I94" s="239">
        <v>97160.109277808675</v>
      </c>
      <c r="J94" s="239">
        <v>106659.50827125496</v>
      </c>
      <c r="K94" s="239">
        <v>98443.739941166379</v>
      </c>
      <c r="L94" s="239">
        <v>86186.158684768496</v>
      </c>
      <c r="M94" s="239">
        <v>99886.577330727116</v>
      </c>
      <c r="N94" s="239">
        <v>98203.546156310229</v>
      </c>
      <c r="O94" s="239">
        <v>97933.391976083032</v>
      </c>
      <c r="P94" s="239">
        <v>94684.584162772982</v>
      </c>
      <c r="Q94" s="239">
        <v>117074.86382185016</v>
      </c>
      <c r="R94" s="239">
        <v>146566.26483701423</v>
      </c>
      <c r="S94" s="239">
        <v>162590.1460964143</v>
      </c>
      <c r="T94" s="239">
        <v>207416.49464237894</v>
      </c>
      <c r="U94" s="239">
        <v>243982.43787084011</v>
      </c>
      <c r="V94" s="239">
        <v>233821.6705442575</v>
      </c>
      <c r="W94" s="239">
        <v>287018.18463752925</v>
      </c>
      <c r="X94" s="239">
        <v>335415.15670218616</v>
      </c>
      <c r="Y94" s="239">
        <v>369659.70037551981</v>
      </c>
      <c r="Z94" s="239">
        <v>380191.88186037209</v>
      </c>
      <c r="AA94" s="239">
        <v>378195.71671426593</v>
      </c>
      <c r="AB94" s="239">
        <v>291519.59153295099</v>
      </c>
      <c r="AC94" s="239">
        <v>280090.99964811496</v>
      </c>
      <c r="AD94" s="239">
        <v>309191.38283336512</v>
      </c>
    </row>
    <row r="95" spans="6:30" x14ac:dyDescent="0.25">
      <c r="G95" s="2" t="s">
        <v>42</v>
      </c>
      <c r="H95" s="234" t="s">
        <v>41</v>
      </c>
      <c r="Y95" s="69"/>
      <c r="Z95" s="69"/>
      <c r="AA95" s="69"/>
      <c r="AB95" s="69"/>
    </row>
    <row r="96" spans="6:30" ht="15.75" thickBot="1" x14ac:dyDescent="0.3"/>
    <row r="97" spans="6:30" ht="15.75" thickBot="1" x14ac:dyDescent="0.3">
      <c r="F97" s="7" t="s">
        <v>15</v>
      </c>
      <c r="G97" s="8"/>
      <c r="H97" s="17">
        <v>1995</v>
      </c>
      <c r="I97" s="9">
        <v>1996</v>
      </c>
      <c r="J97" s="17">
        <v>1997</v>
      </c>
      <c r="K97" s="9">
        <v>1998</v>
      </c>
      <c r="L97" s="17">
        <v>1999</v>
      </c>
      <c r="M97" s="9">
        <v>2000</v>
      </c>
      <c r="N97" s="17">
        <v>2001</v>
      </c>
      <c r="O97" s="9">
        <v>2002</v>
      </c>
      <c r="P97" s="17">
        <v>2003</v>
      </c>
      <c r="Q97" s="9">
        <v>2004</v>
      </c>
      <c r="R97" s="17">
        <v>2005</v>
      </c>
      <c r="S97" s="9">
        <v>2006</v>
      </c>
      <c r="T97" s="17">
        <v>2007</v>
      </c>
      <c r="U97" s="9">
        <v>2008</v>
      </c>
      <c r="V97" s="17">
        <v>2009</v>
      </c>
      <c r="W97" s="9">
        <v>2010</v>
      </c>
      <c r="X97" s="17">
        <v>2011</v>
      </c>
      <c r="Y97" s="9">
        <v>2012</v>
      </c>
      <c r="Z97" s="17">
        <v>2013</v>
      </c>
      <c r="AA97" s="9">
        <v>2014</v>
      </c>
      <c r="AB97" s="17">
        <v>2015</v>
      </c>
      <c r="AC97" s="10">
        <v>2016</v>
      </c>
      <c r="AD97" s="10">
        <v>2017</v>
      </c>
    </row>
    <row r="98" spans="6:30" ht="15.75" thickBot="1" x14ac:dyDescent="0.3">
      <c r="F98" s="192" t="s">
        <v>27</v>
      </c>
      <c r="G98" s="193"/>
      <c r="H98" s="60">
        <f>+A!D46/(D!H$94)</f>
        <v>6.1272518636401054</v>
      </c>
      <c r="I98" s="60">
        <f>+A!E46/(D!I$94)</f>
        <v>6.3050556916151761</v>
      </c>
      <c r="J98" s="60">
        <f>+A!F46/(D!J$94)</f>
        <v>5.0920382889705378</v>
      </c>
      <c r="K98" s="60">
        <f>+A!G46/(D!K$94)</f>
        <v>3.7563536312314008</v>
      </c>
      <c r="L98" s="60">
        <f>+A!H46/(D!L$94)</f>
        <v>4.1526911683006906</v>
      </c>
      <c r="M98" s="60">
        <f>+A!I46/(D!M$94)</f>
        <v>3.7296252405016523</v>
      </c>
      <c r="N98" s="60">
        <f>+A!J46/(D!N$94)</f>
        <v>2.8253378911426559</v>
      </c>
      <c r="O98" s="60">
        <f>+A!K46/(D!O$94)</f>
        <v>3.5464338872773848</v>
      </c>
      <c r="P98" s="60">
        <f>+A!L46/(D!P$94)</f>
        <v>4.175690303717345</v>
      </c>
      <c r="Q98" s="60">
        <f>+A!M46/(D!Q$94)</f>
        <v>4.6487391249770926</v>
      </c>
      <c r="R98" s="60">
        <f>+A!N46/(D!R$94)</f>
        <v>4.8448304307245493</v>
      </c>
      <c r="S98" s="60">
        <f>+A!O46/(D!S$94)</f>
        <v>4.2563852522134002</v>
      </c>
      <c r="T98" s="60">
        <f>+A!P46/(D!T$94)</f>
        <v>3.8861880362493961</v>
      </c>
      <c r="U98" s="60">
        <f>+A!Q46/(D!U$94)</f>
        <v>3.5027849031183931</v>
      </c>
      <c r="V98" s="60">
        <f>+A!R46/(D!V$94)</f>
        <v>3.3702269689790882</v>
      </c>
      <c r="W98" s="60">
        <f>+A!S46/(D!W$94)</f>
        <v>3.9434435188466646</v>
      </c>
      <c r="X98" s="60">
        <f>+A!T46/(D!X$94)</f>
        <v>4.164591170339607</v>
      </c>
      <c r="Y98" s="60">
        <f>+A!U46/(D!Y$94)</f>
        <v>4.2798525194735335</v>
      </c>
      <c r="Z98" s="60">
        <f>+A!V46/(D!Z$94)</f>
        <v>3.3507632876492091</v>
      </c>
      <c r="AA98" s="60">
        <f>+A!W46/(D!AA$94)</f>
        <v>3.1376003152794016</v>
      </c>
      <c r="AB98" s="60">
        <f>+A!X46/(D!AB$94)</f>
        <v>3.9382533227453109</v>
      </c>
      <c r="AC98" s="60">
        <f>+A!Y46/(D!AC$94)</f>
        <v>3.7516307247292584</v>
      </c>
      <c r="AD98" s="60">
        <f>+A!Z46/(D!AD$94)</f>
        <v>3.6169022233155252</v>
      </c>
    </row>
    <row r="99" spans="6:30" x14ac:dyDescent="0.25">
      <c r="F99" s="213" t="s">
        <v>17</v>
      </c>
      <c r="G99" s="214"/>
      <c r="H99" s="62">
        <f>+A!D47/(D!H$94)</f>
        <v>0.39342028262775719</v>
      </c>
      <c r="I99" s="62">
        <f>+A!E47/(D!I$94)</f>
        <v>0.36065325842530083</v>
      </c>
      <c r="J99" s="62">
        <f>+A!F47/(D!J$94)</f>
        <v>0.37255778358683084</v>
      </c>
      <c r="K99" s="62">
        <f>+A!G47/(D!K$94)</f>
        <v>0.28989898206890358</v>
      </c>
      <c r="L99" s="62">
        <f>+A!H47/(D!L$94)</f>
        <v>0.51738771840495767</v>
      </c>
      <c r="M99" s="62">
        <f>+A!I47/(D!M$94)</f>
        <v>0.29987242330692798</v>
      </c>
      <c r="N99" s="62">
        <f>+A!J47/(D!N$94)</f>
        <v>0.4504261987606209</v>
      </c>
      <c r="O99" s="62">
        <f>+A!K47/(D!O$94)</f>
        <v>0.34125990457026034</v>
      </c>
      <c r="P99" s="62">
        <f>+A!L47/(D!P$94)</f>
        <v>0.28501925882260376</v>
      </c>
      <c r="Q99" s="62">
        <f>+A!M47/(D!Q$94)</f>
        <v>0.27026638312514217</v>
      </c>
      <c r="R99" s="62">
        <f>+A!N47/(D!R$94)</f>
        <v>0.50153744507130249</v>
      </c>
      <c r="S99" s="62">
        <f>+A!O47/(D!S$94)</f>
        <v>0.5432980541614022</v>
      </c>
      <c r="T99" s="62">
        <f>+A!P47/(D!T$94)</f>
        <v>0.48790189118991711</v>
      </c>
      <c r="U99" s="62">
        <f>+A!Q47/(D!U$94)</f>
        <v>0.34671036464018395</v>
      </c>
      <c r="V99" s="62">
        <f>+A!R47/(D!V$94)</f>
        <v>0.40517553304396542</v>
      </c>
      <c r="W99" s="62">
        <f>+A!S47/(D!W$94)</f>
        <v>0.45266574368477069</v>
      </c>
      <c r="X99" s="62">
        <f>+A!T47/(D!X$94)</f>
        <v>0.41848138700729481</v>
      </c>
      <c r="Y99" s="62">
        <f>+A!U47/(D!Y$94)</f>
        <v>0.55221816116993849</v>
      </c>
      <c r="Z99" s="62">
        <f>+A!V47/(D!Z$94)</f>
        <v>0.39965845471630418</v>
      </c>
      <c r="AA99" s="62">
        <f>+A!W47/(D!AA$94)</f>
        <v>0.46206393218363023</v>
      </c>
      <c r="AB99" s="62">
        <f>+A!X47/(D!AB$94)</f>
        <v>0.55887015738214862</v>
      </c>
      <c r="AC99" s="62">
        <f>+A!Y47/(D!AC$94)</f>
        <v>0.49666465603953303</v>
      </c>
      <c r="AD99" s="62">
        <f>+A!Z47/(D!AD$94)</f>
        <v>0.50471684744236045</v>
      </c>
    </row>
    <row r="100" spans="6:30" x14ac:dyDescent="0.25">
      <c r="F100" s="215" t="s">
        <v>18</v>
      </c>
      <c r="G100" s="216"/>
      <c r="H100" s="63">
        <f>+A!D48/(D!H$94)</f>
        <v>4.6599251742672938E-3</v>
      </c>
      <c r="I100" s="63">
        <f>+A!E48/(D!I$94)</f>
        <v>7.6638962793969603E-3</v>
      </c>
      <c r="J100" s="63">
        <f>+A!F48/(D!J$94)</f>
        <v>4.0611756703245426E-3</v>
      </c>
      <c r="K100" s="63">
        <f>+A!G48/(D!K$94)</f>
        <v>3.446344076350217E-3</v>
      </c>
      <c r="L100" s="63">
        <f>+A!H48/(D!L$94)</f>
        <v>4.7951087077864711E-3</v>
      </c>
      <c r="M100" s="63">
        <f>+A!I48/(D!M$94)</f>
        <v>1.598459014881912E-2</v>
      </c>
      <c r="N100" s="63">
        <f>+A!J48/(D!N$94)</f>
        <v>2.4861739678054554E-2</v>
      </c>
      <c r="O100" s="63">
        <f>+A!K48/(D!O$94)</f>
        <v>4.1607483594514168E-2</v>
      </c>
      <c r="P100" s="63">
        <f>+A!L48/(D!P$94)</f>
        <v>5.6457469262475184E-2</v>
      </c>
      <c r="Q100" s="63">
        <f>+A!M48/(D!Q$94)</f>
        <v>5.470630322274745E-2</v>
      </c>
      <c r="R100" s="63">
        <f>+A!N48/(D!R$94)</f>
        <v>5.5967346982075859E-2</v>
      </c>
      <c r="S100" s="63">
        <f>+A!O48/(D!S$94)</f>
        <v>8.4243666229795414E-2</v>
      </c>
      <c r="T100" s="63">
        <f>+A!P48/(D!T$94)</f>
        <v>4.1930787688777275E-2</v>
      </c>
      <c r="U100" s="63">
        <f>+A!Q48/(D!U$94)</f>
        <v>3.4218721121311552E-2</v>
      </c>
      <c r="V100" s="63">
        <f>+A!R48/(D!V$94)</f>
        <v>3.8777107266812647E-2</v>
      </c>
      <c r="W100" s="63">
        <f>+A!S48/(D!W$94)</f>
        <v>1.825316401682436E-2</v>
      </c>
      <c r="X100" s="63">
        <f>+A!T48/(D!X$94)</f>
        <v>1.5028217715502975E-2</v>
      </c>
      <c r="Y100" s="63">
        <f>+A!U48/(D!Y$94)</f>
        <v>5.932356158305281E-3</v>
      </c>
      <c r="Z100" s="63">
        <f>+A!V48/(D!Z$94)</f>
        <v>1.0806198648683527E-2</v>
      </c>
      <c r="AA100" s="63">
        <f>+A!W48/(D!AA$94)</f>
        <v>8.7939943606308579E-3</v>
      </c>
      <c r="AB100" s="63">
        <f>+A!X48/(D!AB$94)</f>
        <v>1.068425618882614E-2</v>
      </c>
      <c r="AC100" s="63">
        <f>+A!Y48/(D!AC$94)</f>
        <v>1.3112188555198072E-2</v>
      </c>
      <c r="AD100" s="63">
        <f>+A!Z48/(D!AD$94)</f>
        <v>1.2127107054664583E-2</v>
      </c>
    </row>
    <row r="101" spans="6:30" x14ac:dyDescent="0.25">
      <c r="F101" s="213" t="s">
        <v>19</v>
      </c>
      <c r="G101" s="214"/>
      <c r="H101" s="63">
        <f>+A!D49/(D!H$94)</f>
        <v>0.1328069540249886</v>
      </c>
      <c r="I101" s="63">
        <f>+A!E49/(D!I$94)</f>
        <v>9.5266679595162759E-2</v>
      </c>
      <c r="J101" s="63">
        <f>+A!F49/(D!J$94)</f>
        <v>4.2335372375019019E-2</v>
      </c>
      <c r="K101" s="63">
        <f>+A!G49/(D!K$94)</f>
        <v>2.6229438271475388E-2</v>
      </c>
      <c r="L101" s="63">
        <f>+A!H49/(D!L$94)</f>
        <v>3.1535469749162083E-2</v>
      </c>
      <c r="M101" s="63">
        <f>+A!I49/(D!M$94)</f>
        <v>1.565119199973913E-2</v>
      </c>
      <c r="N101" s="63">
        <f>+A!J49/(D!N$94)</f>
        <v>1.7933008215374295E-2</v>
      </c>
      <c r="O101" s="63">
        <f>+A!K49/(D!O$94)</f>
        <v>4.1340067144705138E-2</v>
      </c>
      <c r="P101" s="63">
        <f>+A!L49/(D!P$94)</f>
        <v>5.8167008375217481E-2</v>
      </c>
      <c r="Q101" s="63">
        <f>+A!M49/(D!Q$94)</f>
        <v>5.8535844298979081E-2</v>
      </c>
      <c r="R101" s="63">
        <f>+A!N49/(D!R$94)</f>
        <v>5.3961360131507298E-2</v>
      </c>
      <c r="S101" s="63">
        <f>+A!O49/(D!S$94)</f>
        <v>2.6411120864935998E-2</v>
      </c>
      <c r="T101" s="63">
        <f>+A!P49/(D!T$94)</f>
        <v>2.5289242348078275E-2</v>
      </c>
      <c r="U101" s="63">
        <f>+A!Q49/(D!U$94)</f>
        <v>1.8035712071741372E-2</v>
      </c>
      <c r="V101" s="63">
        <f>+A!R49/(D!V$94)</f>
        <v>1.586342699274285E-2</v>
      </c>
      <c r="W101" s="63">
        <f>+A!S49/(D!W$94)</f>
        <v>1.2317571461420675E-2</v>
      </c>
      <c r="X101" s="63">
        <f>+A!T49/(D!X$94)</f>
        <v>1.4940198437273953E-2</v>
      </c>
      <c r="Y101" s="63">
        <f>+A!U49/(D!Y$94)</f>
        <v>1.8056106719827922E-2</v>
      </c>
      <c r="Z101" s="63">
        <f>+A!V49/(D!Z$94)</f>
        <v>1.5297969992257814E-2</v>
      </c>
      <c r="AA101" s="63">
        <f>+A!W49/(D!AA$94)</f>
        <v>2.4882315119157537E-2</v>
      </c>
      <c r="AB101" s="63">
        <f>+A!X49/(D!AB$94)</f>
        <v>2.1095024755154058E-2</v>
      </c>
      <c r="AC101" s="63">
        <f>+A!Y49/(D!AC$94)</f>
        <v>1.8539688910117924E-2</v>
      </c>
      <c r="AD101" s="63">
        <f>+A!Z49/(D!AD$94)</f>
        <v>2.4423639917771675E-2</v>
      </c>
    </row>
    <row r="102" spans="6:30" x14ac:dyDescent="0.25">
      <c r="F102" s="215" t="s">
        <v>20</v>
      </c>
      <c r="G102" s="216"/>
      <c r="H102" s="63">
        <f>+A!D50/(D!H$94)</f>
        <v>3.2340925167760828</v>
      </c>
      <c r="I102" s="63">
        <f>+A!E50/(D!I$94)</f>
        <v>3.618540598742412</v>
      </c>
      <c r="J102" s="63">
        <f>+A!F50/(D!J$94)</f>
        <v>2.4502081833657892</v>
      </c>
      <c r="K102" s="63">
        <f>+A!G50/(D!K$94)</f>
        <v>1.371704285927194</v>
      </c>
      <c r="L102" s="63">
        <f>+A!H50/(D!L$94)</f>
        <v>1.5037159327870573</v>
      </c>
      <c r="M102" s="63">
        <f>+A!I50/(D!M$94)</f>
        <v>1.3694923147388638</v>
      </c>
      <c r="N102" s="63">
        <f>+A!J50/(D!N$94)</f>
        <v>0.39326319172353447</v>
      </c>
      <c r="O102" s="63">
        <f>+A!K50/(D!O$94)</f>
        <v>0.79995850668720403</v>
      </c>
      <c r="P102" s="63">
        <f>+A!L50/(D!P$94)</f>
        <v>1.0056524073264868</v>
      </c>
      <c r="Q102" s="63">
        <f>+A!M50/(D!Q$94)</f>
        <v>1.1888444321557567</v>
      </c>
      <c r="R102" s="63">
        <f>+A!N50/(D!R$94)</f>
        <v>1.3768884690103362</v>
      </c>
      <c r="S102" s="63">
        <f>+A!O50/(D!S$94)</f>
        <v>0.48362106737619892</v>
      </c>
      <c r="T102" s="63">
        <f>+A!P50/(D!T$94)</f>
        <v>0.45208742998803442</v>
      </c>
      <c r="U102" s="63">
        <f>+A!Q50/(D!U$94)</f>
        <v>0.52398115665881384</v>
      </c>
      <c r="V102" s="63">
        <f>+A!R50/(D!V$94)</f>
        <v>0.37689474972474624</v>
      </c>
      <c r="W102" s="63">
        <f>+A!S50/(D!W$94)</f>
        <v>0.738494671575192</v>
      </c>
      <c r="X102" s="63">
        <f>+A!T50/(D!X$94)</f>
        <v>0.8927429008995893</v>
      </c>
      <c r="Y102" s="63">
        <f>+A!U50/(D!Y$94)</f>
        <v>1.1973260800416716</v>
      </c>
      <c r="Z102" s="63">
        <f>+A!V50/(D!Z$94)</f>
        <v>0.507114457722186</v>
      </c>
      <c r="AA102" s="63">
        <f>+A!W50/(D!AA$94)</f>
        <v>0.42277369344402399</v>
      </c>
      <c r="AB102" s="63">
        <f>+A!X50/(D!AB$94)</f>
        <v>0.49653609638664248</v>
      </c>
      <c r="AC102" s="63">
        <f>+A!Y50/(D!AC$94)</f>
        <v>0.56679257883846978</v>
      </c>
      <c r="AD102" s="63">
        <f>+A!Z50/(D!AD$94)</f>
        <v>0.50793815325907776</v>
      </c>
    </row>
    <row r="103" spans="6:30" x14ac:dyDescent="0.25">
      <c r="F103" s="213" t="s">
        <v>21</v>
      </c>
      <c r="G103" s="214"/>
      <c r="H103" s="63">
        <f>+A!D51/(D!H$94)</f>
        <v>3.0591106114821748E-4</v>
      </c>
      <c r="I103" s="63">
        <f>+A!E51/(D!I$94)</f>
        <v>1.4604759201563588E-5</v>
      </c>
      <c r="J103" s="63">
        <f>+A!F51/(D!J$94)</f>
        <v>1.3750944700307337E-2</v>
      </c>
      <c r="K103" s="63">
        <f>+A!G51/(D!K$94)</f>
        <v>1.762324349965614E-2</v>
      </c>
      <c r="L103" s="63">
        <f>+A!H51/(D!L$94)</f>
        <v>6.166999528822634E-4</v>
      </c>
      <c r="M103" s="63">
        <f>+A!I51/(D!M$94)</f>
        <v>6.4733422375570058E-5</v>
      </c>
      <c r="N103" s="63">
        <f>+A!J51/(D!N$94)</f>
        <v>1.1085241242381038E-3</v>
      </c>
      <c r="O103" s="63">
        <f>+A!K51/(D!O$94)</f>
        <v>6.453119689291871E-2</v>
      </c>
      <c r="P103" s="63">
        <f>+A!L51/(D!P$94)</f>
        <v>8.6723367616884484E-2</v>
      </c>
      <c r="Q103" s="63">
        <f>+A!M51/(D!Q$94)</f>
        <v>0.10312034202637102</v>
      </c>
      <c r="R103" s="63">
        <f>+A!N51/(D!R$94)</f>
        <v>5.1860017095014636E-2</v>
      </c>
      <c r="S103" s="63">
        <f>+A!O51/(D!S$94)</f>
        <v>2.4549482830485178E-2</v>
      </c>
      <c r="T103" s="63">
        <f>+A!P51/(D!T$94)</f>
        <v>1.0841076086436603E-2</v>
      </c>
      <c r="U103" s="63">
        <f>+A!Q51/(D!U$94)</f>
        <v>6.2216937138876906E-3</v>
      </c>
      <c r="V103" s="63">
        <f>+A!R51/(D!V$94)</f>
        <v>4.7829612943780505E-4</v>
      </c>
      <c r="W103" s="63">
        <f>+A!S51/(D!W$94)</f>
        <v>3.1637507607637024E-3</v>
      </c>
      <c r="X103" s="63">
        <f>+A!T51/(D!X$94)</f>
        <v>1.4380983994360325E-4</v>
      </c>
      <c r="Y103" s="63">
        <f>+A!U51/(D!Y$94)</f>
        <v>6.9352704592782739E-4</v>
      </c>
      <c r="Z103" s="63">
        <f>+A!V51/(D!Z$94)</f>
        <v>8.7874048852704513E-4</v>
      </c>
      <c r="AA103" s="63">
        <f>+A!W51/(D!AA$94)</f>
        <v>4.1679477855930469E-5</v>
      </c>
      <c r="AB103" s="63">
        <f>+A!X51/(D!AB$94)</f>
        <v>1.0695679091768921E-4</v>
      </c>
      <c r="AC103" s="63">
        <f>+A!Y51/(D!AC$94)</f>
        <v>1.6467862251178347E-4</v>
      </c>
      <c r="AD103" s="63">
        <f>+A!Z51/(D!AD$94)</f>
        <v>1.0240259514950273E-4</v>
      </c>
    </row>
    <row r="104" spans="6:30" x14ac:dyDescent="0.25">
      <c r="F104" s="215" t="s">
        <v>22</v>
      </c>
      <c r="G104" s="216"/>
      <c r="H104" s="63">
        <f>+A!D52/(D!H$94)</f>
        <v>1.2260181118329896</v>
      </c>
      <c r="I104" s="63">
        <f>+A!E52/(D!I$94)</f>
        <v>1.2128063757428664</v>
      </c>
      <c r="J104" s="63">
        <f>+A!F52/(D!J$94)</f>
        <v>1.1707029408240006</v>
      </c>
      <c r="K104" s="63">
        <f>+A!G52/(D!K$94)</f>
        <v>1.1107867302212573</v>
      </c>
      <c r="L104" s="63">
        <f>+A!H52/(D!L$94)</f>
        <v>1.1589986318493772</v>
      </c>
      <c r="M104" s="63">
        <f>+A!I52/(D!M$94)</f>
        <v>1.0432572902660036</v>
      </c>
      <c r="N104" s="63">
        <f>+A!J52/(D!N$94)</f>
        <v>0.92381949075033976</v>
      </c>
      <c r="O104" s="63">
        <f>+A!K52/(D!O$94)</f>
        <v>1.0581804419202439</v>
      </c>
      <c r="P104" s="63">
        <f>+A!L52/(D!P$94)</f>
        <v>1.2901741194743435</v>
      </c>
      <c r="Q104" s="63">
        <f>+A!M52/(D!Q$94)</f>
        <v>1.4813205357547716</v>
      </c>
      <c r="R104" s="63">
        <f>+A!N52/(D!R$94)</f>
        <v>1.365609611615435</v>
      </c>
      <c r="S104" s="63">
        <f>+A!O52/(D!S$94)</f>
        <v>1.5093934404516303</v>
      </c>
      <c r="T104" s="63">
        <f>+A!P52/(D!T$94)</f>
        <v>1.3533938102849639</v>
      </c>
      <c r="U104" s="63">
        <f>+A!Q52/(D!U$94)</f>
        <v>1.33581499899814</v>
      </c>
      <c r="V104" s="63">
        <f>+A!R52/(D!V$94)</f>
        <v>1.1795053014463774</v>
      </c>
      <c r="W104" s="63">
        <f>+A!S52/(D!W$94)</f>
        <v>1.2496668127595039</v>
      </c>
      <c r="X104" s="63">
        <f>+A!T52/(D!X$94)</f>
        <v>1.1839008824296573</v>
      </c>
      <c r="Y104" s="63">
        <f>+A!U52/(D!Y$94)</f>
        <v>1.1503885859562357</v>
      </c>
      <c r="Z104" s="63">
        <f>+A!V52/(D!Z$94)</f>
        <v>1.1652431867619426</v>
      </c>
      <c r="AA104" s="63">
        <f>+A!W52/(D!AA$94)</f>
        <v>1.051983886693745</v>
      </c>
      <c r="AB104" s="63">
        <f>+A!X52/(D!AB$94)</f>
        <v>1.4415796131921328</v>
      </c>
      <c r="AC104" s="63">
        <f>+A!Y52/(D!AC$94)</f>
        <v>1.3290537734795982</v>
      </c>
      <c r="AD104" s="63">
        <f>+A!Z52/(D!AD$94)</f>
        <v>1.2609387636463218</v>
      </c>
    </row>
    <row r="105" spans="6:30" x14ac:dyDescent="0.25">
      <c r="F105" s="213" t="s">
        <v>23</v>
      </c>
      <c r="G105" s="214"/>
      <c r="H105" s="63">
        <f>+A!D53/(D!H$94)</f>
        <v>0.61731087954220354</v>
      </c>
      <c r="I105" s="63">
        <f>+A!E53/(D!I$94)</f>
        <v>0.52610294883308584</v>
      </c>
      <c r="J105" s="63">
        <f>+A!F53/(D!J$94)</f>
        <v>0.57678148903091853</v>
      </c>
      <c r="K105" s="63">
        <f>+A!G53/(D!K$94)</f>
        <v>0.50975481051401261</v>
      </c>
      <c r="L105" s="63">
        <f>+A!H53/(D!L$94)</f>
        <v>0.5405540832884741</v>
      </c>
      <c r="M105" s="63">
        <f>+A!I53/(D!M$94)</f>
        <v>0.58763471097476161</v>
      </c>
      <c r="N105" s="63">
        <f>+A!J53/(D!N$94)</f>
        <v>0.61968882369213329</v>
      </c>
      <c r="O105" s="63">
        <f>+A!K53/(D!O$94)</f>
        <v>0.7039174137543972</v>
      </c>
      <c r="P105" s="63">
        <f>+A!L53/(D!P$94)</f>
        <v>0.85391081045470285</v>
      </c>
      <c r="Q105" s="63">
        <f>+A!M53/(D!Q$94)</f>
        <v>0.92516272463760962</v>
      </c>
      <c r="R105" s="63">
        <f>+A!N53/(D!R$94)</f>
        <v>0.93134733392978508</v>
      </c>
      <c r="S105" s="63">
        <f>+A!O53/(D!S$94)</f>
        <v>1.0449384792314105</v>
      </c>
      <c r="T105" s="63">
        <f>+A!P53/(D!T$94)</f>
        <v>0.89253123440924009</v>
      </c>
      <c r="U105" s="63">
        <f>+A!Q53/(D!U$94)</f>
        <v>0.70332931131232457</v>
      </c>
      <c r="V105" s="63">
        <f>+A!R53/(D!V$94)</f>
        <v>0.66825884716457251</v>
      </c>
      <c r="W105" s="63">
        <f>+A!S53/(D!W$94)</f>
        <v>0.82943246366304291</v>
      </c>
      <c r="X105" s="63">
        <f>+A!T53/(D!X$94)</f>
        <v>0.72943632722368668</v>
      </c>
      <c r="Y105" s="63">
        <f>+A!U53/(D!Y$94)</f>
        <v>0.64295377548203958</v>
      </c>
      <c r="Z105" s="63">
        <f>+A!V53/(D!Z$94)</f>
        <v>0.5414018810522494</v>
      </c>
      <c r="AA105" s="63">
        <f>+A!W53/(D!AA$94)</f>
        <v>0.49067689505379325</v>
      </c>
      <c r="AB105" s="63">
        <f>+A!X53/(D!AB$94)</f>
        <v>0.56807708576005367</v>
      </c>
      <c r="AC105" s="63">
        <f>+A!Y53/(D!AC$94)</f>
        <v>0.51115887400833715</v>
      </c>
      <c r="AD105" s="63">
        <f>+A!Z53/(D!AD$94)</f>
        <v>0.5145376256677241</v>
      </c>
    </row>
    <row r="106" spans="6:30" x14ac:dyDescent="0.25">
      <c r="F106" s="215" t="s">
        <v>24</v>
      </c>
      <c r="G106" s="216"/>
      <c r="H106" s="63">
        <f>+A!D54/(D!H$94)</f>
        <v>0.2013723690096493</v>
      </c>
      <c r="I106" s="63">
        <f>+A!E54/(D!I$94)</f>
        <v>0.14639505971869776</v>
      </c>
      <c r="J106" s="63">
        <f>+A!F54/(D!J$94)</f>
        <v>0.18617899446430994</v>
      </c>
      <c r="K106" s="63">
        <f>+A!G54/(D!K$94)</f>
        <v>0.20136404825585633</v>
      </c>
      <c r="L106" s="63">
        <f>+A!H54/(D!L$94)</f>
        <v>0.15880229736261348</v>
      </c>
      <c r="M106" s="63">
        <f>+A!I54/(D!M$94)</f>
        <v>0.16458207338077313</v>
      </c>
      <c r="N106" s="63">
        <f>+A!J54/(D!N$94)</f>
        <v>0.15359241687659561</v>
      </c>
      <c r="O106" s="63">
        <f>+A!K54/(D!O$94)</f>
        <v>0.22444418146333608</v>
      </c>
      <c r="P106" s="63">
        <f>+A!L54/(D!P$94)</f>
        <v>0.20353471655818908</v>
      </c>
      <c r="Q106" s="63">
        <f>+A!M54/(D!Q$94)</f>
        <v>0.21871509531682276</v>
      </c>
      <c r="R106" s="63">
        <f>+A!N54/(D!R$94)</f>
        <v>0.22018436531685459</v>
      </c>
      <c r="S106" s="63">
        <f>+A!O54/(D!S$94)</f>
        <v>0.24866168688984053</v>
      </c>
      <c r="T106" s="63">
        <f>+A!P54/(D!T$94)</f>
        <v>0.37805561286338701</v>
      </c>
      <c r="U106" s="63">
        <f>+A!Q54/(D!U$94)</f>
        <v>0.27690394681507724</v>
      </c>
      <c r="V106" s="63">
        <f>+A!R54/(D!V$94)</f>
        <v>0.39517988125275294</v>
      </c>
      <c r="W106" s="63">
        <f>+A!S54/(D!W$94)</f>
        <v>0.34824772557958167</v>
      </c>
      <c r="X106" s="63">
        <f>+A!T54/(D!X$94)</f>
        <v>0.5917275830687182</v>
      </c>
      <c r="Y106" s="63">
        <f>+A!U54/(D!Y$94)</f>
        <v>0.39905513057048658</v>
      </c>
      <c r="Z106" s="63">
        <f>+A!V54/(D!Z$94)</f>
        <v>0.39561733739290944</v>
      </c>
      <c r="AA106" s="63">
        <f>+A!W54/(D!AA$94)</f>
        <v>0.37635169757233528</v>
      </c>
      <c r="AB106" s="63">
        <f>+A!X54/(D!AB$94)</f>
        <v>0.4827744140965981</v>
      </c>
      <c r="AC106" s="63">
        <f>+A!Y54/(D!AC$94)</f>
        <v>0.46835135782587028</v>
      </c>
      <c r="AD106" s="63">
        <f>+A!Z54/(D!AD$94)</f>
        <v>0.45577822612200214</v>
      </c>
    </row>
    <row r="107" spans="6:30" x14ac:dyDescent="0.25">
      <c r="F107" s="213" t="s">
        <v>25</v>
      </c>
      <c r="G107" s="214"/>
      <c r="H107" s="63">
        <f>+A!D55/(D!H$94)</f>
        <v>0.31726432985317266</v>
      </c>
      <c r="I107" s="63">
        <f>+A!E55/(D!I$94)</f>
        <v>0.3376118063660109</v>
      </c>
      <c r="J107" s="63">
        <f>+A!F55/(D!J$94)</f>
        <v>0.27546179872946364</v>
      </c>
      <c r="K107" s="63">
        <f>+A!G55/(D!K$94)</f>
        <v>0.22554598203267864</v>
      </c>
      <c r="L107" s="63">
        <f>+A!H55/(D!L$94)</f>
        <v>0.23628550466536785</v>
      </c>
      <c r="M107" s="63">
        <f>+A!I55/(D!M$94)</f>
        <v>0.23308657301282784</v>
      </c>
      <c r="N107" s="63">
        <f>+A!J55/(D!N$94)</f>
        <v>0.24064446677296977</v>
      </c>
      <c r="O107" s="63">
        <f>+A!K55/(D!O$94)</f>
        <v>0.27119401732236681</v>
      </c>
      <c r="P107" s="63">
        <f>+A!L55/(D!P$94)</f>
        <v>0.33546949887211447</v>
      </c>
      <c r="Q107" s="63">
        <f>+A!M55/(D!Q$94)</f>
        <v>0.34797606138574616</v>
      </c>
      <c r="R107" s="63">
        <f>+A!N55/(D!R$94)</f>
        <v>0.28720408510655698</v>
      </c>
      <c r="S107" s="63">
        <f>+A!O55/(D!S$94)</f>
        <v>0.29071497341524571</v>
      </c>
      <c r="T107" s="63">
        <f>+A!P55/(D!T$94)</f>
        <v>0.24317868300187898</v>
      </c>
      <c r="U107" s="63">
        <f>+A!Q55/(D!U$94)</f>
        <v>0.25710932535729564</v>
      </c>
      <c r="V107" s="63">
        <f>+A!R55/(D!V$94)</f>
        <v>0.28874744519123074</v>
      </c>
      <c r="W107" s="63">
        <f>+A!S55/(D!W$94)</f>
        <v>0.28871717694351501</v>
      </c>
      <c r="X107" s="63">
        <f>+A!T55/(D!X$94)</f>
        <v>0.31678800995371792</v>
      </c>
      <c r="Y107" s="63">
        <f>+A!U55/(D!Y$94)</f>
        <v>0.31225935605839755</v>
      </c>
      <c r="Z107" s="63">
        <f>+A!V55/(D!Z$94)</f>
        <v>0.31396014932227723</v>
      </c>
      <c r="AA107" s="63">
        <f>+A!W55/(D!AA$94)</f>
        <v>0.29917366855184163</v>
      </c>
      <c r="AB107" s="63">
        <f>+A!X55/(D!AB$94)</f>
        <v>0.35702128784108078</v>
      </c>
      <c r="AC107" s="63">
        <f>+A!Y55/(D!AC$94)</f>
        <v>0.34667618781749565</v>
      </c>
      <c r="AD107" s="63">
        <f>+A!Z55/(D!AD$94)</f>
        <v>0.33634119763307302</v>
      </c>
    </row>
    <row r="108" spans="6:30" ht="15.75" thickBot="1" x14ac:dyDescent="0.3">
      <c r="F108" s="217" t="s">
        <v>26</v>
      </c>
      <c r="G108" s="218"/>
      <c r="H108" s="64">
        <f>+A!D56/(D!H$94)</f>
        <v>7.5669720768844215E-8</v>
      </c>
      <c r="I108" s="64">
        <f>+A!E56/(D!I$94)</f>
        <v>3.9110701174025113E-7</v>
      </c>
      <c r="J108" s="64">
        <f>+A!F56/(D!J$94)</f>
        <v>0</v>
      </c>
      <c r="K108" s="64">
        <f>+A!G56/(D!K$94)</f>
        <v>0</v>
      </c>
      <c r="L108" s="64">
        <f>+A!H56/(D!L$94)</f>
        <v>0</v>
      </c>
      <c r="M108" s="64">
        <f>+A!I56/(D!M$94)</f>
        <v>0</v>
      </c>
      <c r="N108" s="64">
        <f>+A!J56/(D!N$94)</f>
        <v>0</v>
      </c>
      <c r="O108" s="64">
        <f>+A!K56/(D!O$94)</f>
        <v>0</v>
      </c>
      <c r="P108" s="64">
        <f>+A!L56/(D!P$94)</f>
        <v>5.8211165510584008E-4</v>
      </c>
      <c r="Q108" s="64">
        <f>+A!M56/(D!Q$94)</f>
        <v>9.2154708942624494E-5</v>
      </c>
      <c r="R108" s="64">
        <f>+A!N56/(D!R$94)</f>
        <v>2.7045787135314382E-4</v>
      </c>
      <c r="S108" s="64">
        <f>+A!O56/(D!S$94)</f>
        <v>5.533238154952618E-4</v>
      </c>
      <c r="T108" s="64">
        <f>+A!P56/(D!T$94)</f>
        <v>9.7821535529192321E-4</v>
      </c>
      <c r="U108" s="64">
        <f>+A!Q56/(D!U$94)</f>
        <v>4.5924616942845777E-4</v>
      </c>
      <c r="V108" s="64">
        <f>+A!R56/(D!V$94)</f>
        <v>1.3464962390661195E-3</v>
      </c>
      <c r="W108" s="64">
        <f>+A!S56/(D!W$94)</f>
        <v>2.4852327768041045E-3</v>
      </c>
      <c r="X108" s="64">
        <f>+A!T56/(D!X$94)</f>
        <v>1.4008669274811502E-3</v>
      </c>
      <c r="Y108" s="64">
        <f>+A!U56/(D!Y$94)</f>
        <v>9.7033027845778639E-4</v>
      </c>
      <c r="Z108" s="64">
        <f>+A!V56/(D!Z$94)</f>
        <v>7.8450123274735855E-4</v>
      </c>
      <c r="AA108" s="64">
        <f>+A!W56/(D!AA$94)</f>
        <v>8.5939365687094248E-4</v>
      </c>
      <c r="AB108" s="64">
        <f>+A!X56/(D!AB$94)</f>
        <v>1.5067083405622586E-3</v>
      </c>
      <c r="AC108" s="64">
        <f>+A!Y56/(D!AC$94)</f>
        <v>1.118093763789056E-3</v>
      </c>
      <c r="AD108" s="64">
        <f>+A!Z56/(D!AD$94)</f>
        <v>0</v>
      </c>
    </row>
    <row r="109" spans="6:30" x14ac:dyDescent="0.25">
      <c r="F109" s="1" t="s">
        <v>53</v>
      </c>
      <c r="I109" s="70"/>
    </row>
    <row r="110" spans="6:30" ht="15.75" thickBot="1" x14ac:dyDescent="0.3"/>
    <row r="111" spans="6:30" ht="15.75" thickBot="1" x14ac:dyDescent="0.3">
      <c r="F111" s="7" t="s">
        <v>15</v>
      </c>
      <c r="G111" s="8"/>
      <c r="H111" s="17">
        <v>1995</v>
      </c>
      <c r="I111" s="9">
        <v>1996</v>
      </c>
      <c r="J111" s="17">
        <v>1997</v>
      </c>
      <c r="K111" s="9">
        <v>1998</v>
      </c>
      <c r="L111" s="17">
        <v>1999</v>
      </c>
      <c r="M111" s="9">
        <v>2000</v>
      </c>
      <c r="N111" s="17">
        <v>2001</v>
      </c>
      <c r="O111" s="9">
        <v>2002</v>
      </c>
      <c r="P111" s="17">
        <v>2003</v>
      </c>
      <c r="Q111" s="9">
        <v>2004</v>
      </c>
      <c r="R111" s="17">
        <v>2005</v>
      </c>
      <c r="S111" s="9">
        <v>2006</v>
      </c>
      <c r="T111" s="17">
        <v>2007</v>
      </c>
      <c r="U111" s="9">
        <v>2008</v>
      </c>
      <c r="V111" s="17">
        <v>2009</v>
      </c>
      <c r="W111" s="9">
        <v>2010</v>
      </c>
      <c r="X111" s="17">
        <v>2011</v>
      </c>
      <c r="Y111" s="9">
        <v>2012</v>
      </c>
      <c r="Z111" s="17">
        <v>2013</v>
      </c>
      <c r="AA111" s="9">
        <v>2014</v>
      </c>
      <c r="AB111" s="17">
        <v>2015</v>
      </c>
      <c r="AC111" s="10">
        <v>2016</v>
      </c>
      <c r="AD111" s="10">
        <v>2017</v>
      </c>
    </row>
    <row r="112" spans="6:30" ht="15.75" thickBot="1" x14ac:dyDescent="0.3">
      <c r="F112" s="192" t="s">
        <v>27</v>
      </c>
      <c r="G112" s="193"/>
      <c r="H112" s="60">
        <f>+B!E46/(D!H$94)</f>
        <v>1.3612399028469142</v>
      </c>
      <c r="I112" s="60">
        <f>+B!F46/(D!I$94)</f>
        <v>1.2765928416707666</v>
      </c>
      <c r="J112" s="60">
        <f>+B!G46/(D!J$94)</f>
        <v>1.4890936830130133</v>
      </c>
      <c r="K112" s="60">
        <f>+B!H46/(D!K$94)</f>
        <v>1.5177745186163809</v>
      </c>
      <c r="L112" s="60">
        <f>+B!I46/(D!L$94)</f>
        <v>1.2613684338528541</v>
      </c>
      <c r="M112" s="60">
        <f>+B!J46/(D!M$94)</f>
        <v>1.4487892554456652</v>
      </c>
      <c r="N112" s="60">
        <f>+B!K46/(D!N$94)</f>
        <v>1.6215290204137682</v>
      </c>
      <c r="O112" s="60">
        <f>+B!L46/(D!O$94)</f>
        <v>1.6369268618731221</v>
      </c>
      <c r="P112" s="60">
        <f>+B!M46/(D!P$94)</f>
        <v>2.0422511405613473</v>
      </c>
      <c r="Q112" s="60">
        <f>+B!N46/(D!Q$94)</f>
        <v>2.089878151575828</v>
      </c>
      <c r="R112" s="60">
        <f>+B!O46/(D!R$94)</f>
        <v>2.388724993362751</v>
      </c>
      <c r="S112" s="60">
        <f>+B!P46/(D!S$94)</f>
        <v>3.1824044225482808</v>
      </c>
      <c r="T112" s="60">
        <f>+B!Q46/(D!T$94)</f>
        <v>2.9297399951133913</v>
      </c>
      <c r="U112" s="60">
        <f>+B!R46/(D!U$94)</f>
        <v>2.9982867061409495</v>
      </c>
      <c r="V112" s="60">
        <f>+B!S46/(D!V$94)</f>
        <v>2.6656447135511558</v>
      </c>
      <c r="W112" s="60">
        <f>+B!T46/(D!W$94)</f>
        <v>2.7393692876740241</v>
      </c>
      <c r="X112" s="60">
        <f>+B!U46/(D!X$94)</f>
        <v>3.0545399619781772</v>
      </c>
      <c r="Y112" s="60">
        <f>+B!V46/(D!Y$94)</f>
        <v>2.4670130367837979</v>
      </c>
      <c r="Z112" s="60">
        <f>+B!W46/(D!Z$94)</f>
        <v>2.2887953202524711</v>
      </c>
      <c r="AA112" s="60">
        <f>+B!X46/(D!AA$94)</f>
        <v>3.1856812405685115</v>
      </c>
      <c r="AB112" s="60">
        <f>+B!Y46/(D!AB$94)</f>
        <v>3.214966428402338</v>
      </c>
      <c r="AC112" s="60">
        <f>+B!Z46/(D!AC$94)</f>
        <v>2.4358280018177356</v>
      </c>
      <c r="AD112" s="60">
        <f>+B!AA46/(D!AD$94)</f>
        <v>2.2298435153077008</v>
      </c>
    </row>
    <row r="113" spans="6:30" x14ac:dyDescent="0.25">
      <c r="F113" s="213" t="s">
        <v>17</v>
      </c>
      <c r="G113" s="214"/>
      <c r="H113" s="62">
        <f>+B!E47/(D!H$94)</f>
        <v>0.33577087346160889</v>
      </c>
      <c r="I113" s="62">
        <f>+B!F47/(D!I$94)</f>
        <v>0.3538211335446878</v>
      </c>
      <c r="J113" s="62">
        <f>+B!G47/(D!J$94)</f>
        <v>0.29272476974670608</v>
      </c>
      <c r="K113" s="62">
        <f>+B!H47/(D!K$94)</f>
        <v>0.26103681163838088</v>
      </c>
      <c r="L113" s="62">
        <f>+B!I47/(D!L$94)</f>
        <v>0.22044398184041233</v>
      </c>
      <c r="M113" s="62">
        <f>+B!J47/(D!M$94)</f>
        <v>0.27675830665884688</v>
      </c>
      <c r="N113" s="62">
        <f>+B!K47/(D!N$94)</f>
        <v>0.38315042045538428</v>
      </c>
      <c r="O113" s="62">
        <f>+B!L47/(D!O$94)</f>
        <v>0.31497979777452578</v>
      </c>
      <c r="P113" s="62">
        <f>+B!M47/(D!P$94)</f>
        <v>0.36052479188498421</v>
      </c>
      <c r="Q113" s="62">
        <f>+B!N47/(D!Q$94)</f>
        <v>0.34660403331109108</v>
      </c>
      <c r="R113" s="62">
        <f>+B!O47/(D!R$94)</f>
        <v>0.35829950403933486</v>
      </c>
      <c r="S113" s="62">
        <f>+B!P47/(D!S$94)</f>
        <v>0.39387380808443906</v>
      </c>
      <c r="T113" s="62">
        <f>+B!Q47/(D!T$94)</f>
        <v>0.30280137608288171</v>
      </c>
      <c r="U113" s="62">
        <f>+B!R47/(D!U$94)</f>
        <v>0.43392262543111976</v>
      </c>
      <c r="V113" s="62">
        <f>+B!S47/(D!V$94)</f>
        <v>0.6697373243270841</v>
      </c>
      <c r="W113" s="62">
        <f>+B!T47/(D!W$94)</f>
        <v>0.52406609772812351</v>
      </c>
      <c r="X113" s="62">
        <f>+B!U47/(D!X$94)</f>
        <v>0.65829136098357144</v>
      </c>
      <c r="Y113" s="62">
        <f>+B!V47/(D!Y$94)</f>
        <v>0.60097570758814589</v>
      </c>
      <c r="Z113" s="62">
        <f>+B!W47/(D!Z$94)</f>
        <v>0.45633983332584094</v>
      </c>
      <c r="AA113" s="62">
        <f>+B!X47/(D!AA$94)</f>
        <v>0.4017594416987974</v>
      </c>
      <c r="AB113" s="62">
        <f>+B!Y47/(D!AB$94)</f>
        <v>0.4753498702139089</v>
      </c>
      <c r="AC113" s="62">
        <f>+B!Z47/(D!AC$94)</f>
        <v>0.53964925752664128</v>
      </c>
      <c r="AD113" s="62">
        <f>+B!AA47/(D!AD$94)</f>
        <v>0.35215567459291525</v>
      </c>
    </row>
    <row r="114" spans="6:30" x14ac:dyDescent="0.25">
      <c r="F114" s="215" t="s">
        <v>18</v>
      </c>
      <c r="G114" s="216"/>
      <c r="H114" s="63">
        <f>+B!E48/(D!H$94)</f>
        <v>1.4520587017136809E-3</v>
      </c>
      <c r="I114" s="63">
        <f>+B!F48/(D!I$94)</f>
        <v>1.6084893395204786E-3</v>
      </c>
      <c r="J114" s="63">
        <f>+B!G48/(D!J$94)</f>
        <v>2.3906354354412385E-3</v>
      </c>
      <c r="K114" s="63">
        <f>+B!H48/(D!K$94)</f>
        <v>4.1859238611441727E-3</v>
      </c>
      <c r="L114" s="63">
        <f>+B!I48/(D!L$94)</f>
        <v>7.1558706109150988E-3</v>
      </c>
      <c r="M114" s="63">
        <f>+B!J48/(D!M$94)</f>
        <v>3.4144827975308226E-3</v>
      </c>
      <c r="N114" s="63">
        <f>+B!K48/(D!N$94)</f>
        <v>1.4071385953827965E-3</v>
      </c>
      <c r="O114" s="63">
        <f>+B!L48/(D!O$94)</f>
        <v>2.1542192682504288E-4</v>
      </c>
      <c r="P114" s="63">
        <f>+B!M48/(D!P$94)</f>
        <v>1.4728902411426686E-4</v>
      </c>
      <c r="Q114" s="63">
        <f>+B!N48/(D!Q$94)</f>
        <v>1.6206723954744252E-4</v>
      </c>
      <c r="R114" s="63">
        <f>+B!O48/(D!R$94)</f>
        <v>1.5558832740507293E-4</v>
      </c>
      <c r="S114" s="63">
        <f>+B!P48/(D!S$94)</f>
        <v>2.0463109726385654E-4</v>
      </c>
      <c r="T114" s="63">
        <f>+B!Q48/(D!T$94)</f>
        <v>4.4817554245276883E-4</v>
      </c>
      <c r="U114" s="63">
        <f>+B!R48/(D!U$94)</f>
        <v>5.6668013159698132E-4</v>
      </c>
      <c r="V114" s="63">
        <f>+B!S48/(D!V$94)</f>
        <v>2.9733770970916308E-4</v>
      </c>
      <c r="W114" s="63">
        <f>+B!T48/(D!W$94)</f>
        <v>9.4514917353612595E-4</v>
      </c>
      <c r="X114" s="63">
        <f>+B!U48/(D!X$94)</f>
        <v>5.1467262749034515E-4</v>
      </c>
      <c r="Y114" s="63">
        <f>+B!V48/(D!Y$94)</f>
        <v>4.9919425842888116E-4</v>
      </c>
      <c r="Z114" s="63">
        <f>+B!W48/(D!Z$94)</f>
        <v>7.0728759037195078E-4</v>
      </c>
      <c r="AA114" s="63">
        <f>+B!X48/(D!AA$94)</f>
        <v>5.5027328656192002E-4</v>
      </c>
      <c r="AB114" s="63">
        <f>+B!Y48/(D!AB$94)</f>
        <v>8.2289838133532331E-4</v>
      </c>
      <c r="AC114" s="63">
        <f>+B!Z48/(D!AC$94)</f>
        <v>7.7700461733299644E-4</v>
      </c>
      <c r="AD114" s="63">
        <f>+B!AA48/(D!AD$94)</f>
        <v>5.4071041200427382E-4</v>
      </c>
    </row>
    <row r="115" spans="6:30" x14ac:dyDescent="0.25">
      <c r="F115" s="213" t="s">
        <v>19</v>
      </c>
      <c r="G115" s="214"/>
      <c r="H115" s="63">
        <f>+B!E49/(D!H$94)</f>
        <v>0.13972338270246315</v>
      </c>
      <c r="I115" s="63">
        <f>+B!F49/(D!I$94)</f>
        <v>0.13304935632624429</v>
      </c>
      <c r="J115" s="63">
        <f>+B!G49/(D!J$94)</f>
        <v>0.14715968838035709</v>
      </c>
      <c r="K115" s="63">
        <f>+B!H49/(D!K$94)</f>
        <v>0.11578582860435919</v>
      </c>
      <c r="L115" s="63">
        <f>+B!I49/(D!L$94)</f>
        <v>7.7952528602337326E-2</v>
      </c>
      <c r="M115" s="63">
        <f>+B!J49/(D!M$94)</f>
        <v>6.6953190095369514E-2</v>
      </c>
      <c r="N115" s="63">
        <f>+B!K49/(D!N$94)</f>
        <v>7.7521212807148951E-2</v>
      </c>
      <c r="O115" s="63">
        <f>+B!L49/(D!O$94)</f>
        <v>5.8908170988388769E-2</v>
      </c>
      <c r="P115" s="63">
        <f>+B!M49/(D!P$94)</f>
        <v>6.4626497059759508E-2</v>
      </c>
      <c r="Q115" s="63">
        <f>+B!N49/(D!Q$94)</f>
        <v>8.4881832663257981E-2</v>
      </c>
      <c r="R115" s="63">
        <f>+B!O49/(D!R$94)</f>
        <v>7.431778391919E-2</v>
      </c>
      <c r="S115" s="63">
        <f>+B!P49/(D!S$94)</f>
        <v>8.2051343948538413E-2</v>
      </c>
      <c r="T115" s="63">
        <f>+B!Q49/(D!T$94)</f>
        <v>6.2211397518061935E-2</v>
      </c>
      <c r="U115" s="63">
        <f>+B!R49/(D!U$94)</f>
        <v>6.4202366927296514E-2</v>
      </c>
      <c r="V115" s="63">
        <f>+B!S49/(D!V$94)</f>
        <v>3.6209740441476519E-2</v>
      </c>
      <c r="W115" s="63">
        <f>+B!T49/(D!W$94)</f>
        <v>5.4529820191586344E-2</v>
      </c>
      <c r="X115" s="63">
        <f>+B!U49/(D!X$94)</f>
        <v>5.2108080540673084E-2</v>
      </c>
      <c r="Y115" s="63">
        <f>+B!V49/(D!Y$94)</f>
        <v>3.8231513972562629E-2</v>
      </c>
      <c r="Z115" s="63">
        <f>+B!W49/(D!Z$94)</f>
        <v>3.2645778598077123E-2</v>
      </c>
      <c r="AA115" s="63">
        <f>+B!X49/(D!AA$94)</f>
        <v>3.314894761082602E-2</v>
      </c>
      <c r="AB115" s="63">
        <f>+B!Y49/(D!AB$94)</f>
        <v>3.0406529294955034E-2</v>
      </c>
      <c r="AC115" s="63">
        <f>+B!Z49/(D!AC$94)</f>
        <v>3.512779422530872E-2</v>
      </c>
      <c r="AD115" s="63">
        <f>+B!AA49/(D!AD$94)</f>
        <v>2.3848724154042898E-2</v>
      </c>
    </row>
    <row r="116" spans="6:30" x14ac:dyDescent="0.25">
      <c r="F116" s="215" t="s">
        <v>20</v>
      </c>
      <c r="G116" s="216"/>
      <c r="H116" s="63">
        <f>+B!E50/(D!H$94)</f>
        <v>5.9693637482678787E-2</v>
      </c>
      <c r="I116" s="63">
        <f>+B!F50/(D!I$94)</f>
        <v>1.9118875161910437E-2</v>
      </c>
      <c r="J116" s="63">
        <f>+B!G50/(D!J$94)</f>
        <v>4.2642021079200364E-2</v>
      </c>
      <c r="K116" s="63">
        <f>+B!H50/(D!K$94)</f>
        <v>4.9340486280822722E-2</v>
      </c>
      <c r="L116" s="63">
        <f>+B!I50/(D!L$94)</f>
        <v>3.5610439620885441E-2</v>
      </c>
      <c r="M116" s="63">
        <f>+B!J50/(D!M$94)</f>
        <v>1.5998065432845956E-2</v>
      </c>
      <c r="N116" s="63">
        <f>+B!K50/(D!N$94)</f>
        <v>4.8529734276747061E-2</v>
      </c>
      <c r="O116" s="63">
        <f>+B!L50/(D!O$94)</f>
        <v>2.1889163203124042E-2</v>
      </c>
      <c r="P116" s="63">
        <f>+B!M50/(D!P$94)</f>
        <v>0.16761028355701046</v>
      </c>
      <c r="Q116" s="63">
        <f>+B!N50/(D!Q$94)</f>
        <v>6.6656699356702903E-2</v>
      </c>
      <c r="R116" s="63">
        <f>+B!O50/(D!R$94)</f>
        <v>2.0549524157890495E-2</v>
      </c>
      <c r="S116" s="63">
        <f>+B!P50/(D!S$94)</f>
        <v>2.3059146510494975E-2</v>
      </c>
      <c r="T116" s="63">
        <f>+B!Q50/(D!T$94)</f>
        <v>1.0456849170745023E-2</v>
      </c>
      <c r="U116" s="63">
        <f>+B!R50/(D!U$94)</f>
        <v>1.6270343204380457E-2</v>
      </c>
      <c r="V116" s="63">
        <f>+B!S50/(D!V$94)</f>
        <v>7.8852614289701521E-3</v>
      </c>
      <c r="W116" s="63">
        <f>+B!T50/(D!W$94)</f>
        <v>5.4689113234491406E-3</v>
      </c>
      <c r="X116" s="63">
        <f>+B!U50/(D!X$94)</f>
        <v>0.17944421650999204</v>
      </c>
      <c r="Y116" s="63">
        <f>+B!V50/(D!Y$94)</f>
        <v>1.1642924548247622E-3</v>
      </c>
      <c r="Z116" s="63">
        <f>+B!W50/(D!Z$94)</f>
        <v>6.8301300577314192E-2</v>
      </c>
      <c r="AA116" s="63">
        <f>+B!X50/(D!AA$94)</f>
        <v>0.75957787807797217</v>
      </c>
      <c r="AB116" s="63">
        <f>+B!Y50/(D!AB$94)</f>
        <v>0.66250435857299772</v>
      </c>
      <c r="AC116" s="63">
        <f>+B!Z50/(D!AC$94)</f>
        <v>5.0612443876489291E-2</v>
      </c>
      <c r="AD116" s="63">
        <f>+B!AA50/(D!AD$94)</f>
        <v>0.30085764081637867</v>
      </c>
    </row>
    <row r="117" spans="6:30" x14ac:dyDescent="0.25">
      <c r="F117" s="213" t="s">
        <v>21</v>
      </c>
      <c r="G117" s="214"/>
      <c r="H117" s="63">
        <f>+B!E51/(D!H$94)</f>
        <v>3.1236720172421524E-2</v>
      </c>
      <c r="I117" s="63">
        <f>+B!F51/(D!I$94)</f>
        <v>9.9167550053390688E-3</v>
      </c>
      <c r="J117" s="63">
        <f>+B!G51/(D!J$94)</f>
        <v>1.0988228044511406E-2</v>
      </c>
      <c r="K117" s="63">
        <f>+B!H51/(D!K$94)</f>
        <v>8.2994611997501053E-4</v>
      </c>
      <c r="L117" s="63">
        <f>+B!I51/(D!L$94)</f>
        <v>7.528621879683243E-3</v>
      </c>
      <c r="M117" s="63">
        <f>+B!J51/(D!M$94)</f>
        <v>9.8352654205700833E-3</v>
      </c>
      <c r="N117" s="63">
        <f>+B!K51/(D!N$94)</f>
        <v>6.5911061803179975E-4</v>
      </c>
      <c r="O117" s="63">
        <f>+B!L51/(D!O$94)</f>
        <v>8.0935622059692723E-4</v>
      </c>
      <c r="P117" s="63">
        <f>+B!M51/(D!P$94)</f>
        <v>9.0798307623345402E-4</v>
      </c>
      <c r="Q117" s="63">
        <f>+B!N51/(D!Q$94)</f>
        <v>6.5725466157355355E-4</v>
      </c>
      <c r="R117" s="63">
        <f>+B!O51/(D!R$94)</f>
        <v>2.064213073427486E-3</v>
      </c>
      <c r="S117" s="63">
        <f>+B!P51/(D!S$94)</f>
        <v>1.6073483312145412E-3</v>
      </c>
      <c r="T117" s="63">
        <f>+B!Q51/(D!T$94)</f>
        <v>2.4682077521495246E-3</v>
      </c>
      <c r="U117" s="63">
        <f>+B!R51/(D!U$94)</f>
        <v>1.2212387194759283E-2</v>
      </c>
      <c r="V117" s="63">
        <f>+B!S51/(D!V$94)</f>
        <v>9.3320050058704404E-3</v>
      </c>
      <c r="W117" s="63">
        <f>+B!T51/(D!W$94)</f>
        <v>1.1379160536899822E-2</v>
      </c>
      <c r="X117" s="63">
        <f>+B!U51/(D!X$94)</f>
        <v>1.3361593566802549E-2</v>
      </c>
      <c r="Y117" s="63">
        <f>+B!V51/(D!Y$94)</f>
        <v>1.1088704004888743E-2</v>
      </c>
      <c r="Z117" s="63">
        <f>+B!W51/(D!Z$94)</f>
        <v>2.6513690799168751E-2</v>
      </c>
      <c r="AA117" s="63">
        <f>+B!X51/(D!AA$94)</f>
        <v>9.954229605525286E-2</v>
      </c>
      <c r="AB117" s="63">
        <f>+B!Y51/(D!AB$94)</f>
        <v>3.7681686991381337E-2</v>
      </c>
      <c r="AC117" s="63">
        <f>+B!Z51/(D!AC$94)</f>
        <v>7.4924006934762769E-2</v>
      </c>
      <c r="AD117" s="63">
        <f>+B!AA51/(D!AD$94)</f>
        <v>5.6932893273700991E-2</v>
      </c>
    </row>
    <row r="118" spans="6:30" x14ac:dyDescent="0.25">
      <c r="F118" s="215" t="s">
        <v>22</v>
      </c>
      <c r="G118" s="216"/>
      <c r="H118" s="63">
        <f>+B!E52/(D!H$94)</f>
        <v>0.14289264680746455</v>
      </c>
      <c r="I118" s="63">
        <f>+B!F52/(D!I$94)</f>
        <v>0.14206365248657229</v>
      </c>
      <c r="J118" s="63">
        <f>+B!G52/(D!J$94)</f>
        <v>0.15210233258099679</v>
      </c>
      <c r="K118" s="63">
        <f>+B!H52/(D!K$94)</f>
        <v>0.23568039993061957</v>
      </c>
      <c r="L118" s="63">
        <f>+B!I52/(D!L$94)</f>
        <v>0.19434257490536155</v>
      </c>
      <c r="M118" s="63">
        <f>+B!J52/(D!M$94)</f>
        <v>0.13589653748025954</v>
      </c>
      <c r="N118" s="63">
        <f>+B!K52/(D!N$94)</f>
        <v>0.16630835279618419</v>
      </c>
      <c r="O118" s="63">
        <f>+B!L52/(D!O$94)</f>
        <v>0.18627711786450921</v>
      </c>
      <c r="P118" s="63">
        <f>+B!M52/(D!P$94)</f>
        <v>0.21511674978668974</v>
      </c>
      <c r="Q118" s="63">
        <f>+B!N52/(D!Q$94)</f>
        <v>0.23042008437480913</v>
      </c>
      <c r="R118" s="63">
        <f>+B!O52/(D!R$94)</f>
        <v>0.2983758237179</v>
      </c>
      <c r="S118" s="63">
        <f>+B!P52/(D!S$94)</f>
        <v>0.3531675281597299</v>
      </c>
      <c r="T118" s="63">
        <f>+B!Q52/(D!T$94)</f>
        <v>0.36780883859567765</v>
      </c>
      <c r="U118" s="63">
        <f>+B!R52/(D!U$94)</f>
        <v>0.39785154557471247</v>
      </c>
      <c r="V118" s="63">
        <f>+B!S52/(D!V$94)</f>
        <v>0.39173007269513543</v>
      </c>
      <c r="W118" s="63">
        <f>+B!T52/(D!W$94)</f>
        <v>0.38557905360512651</v>
      </c>
      <c r="X118" s="63">
        <f>+B!U52/(D!X$94)</f>
        <v>0.38664889587905349</v>
      </c>
      <c r="Y118" s="63">
        <f>+B!V52/(D!Y$94)</f>
        <v>0.41469167411074309</v>
      </c>
      <c r="Z118" s="63">
        <f>+B!W52/(D!Z$94)</f>
        <v>0.37125858476861973</v>
      </c>
      <c r="AA118" s="63">
        <f>+B!X52/(D!AA$94)</f>
        <v>0.38421852384379146</v>
      </c>
      <c r="AB118" s="63">
        <f>+B!Y52/(D!AB$94)</f>
        <v>0.49366527732573762</v>
      </c>
      <c r="AC118" s="63">
        <f>+B!Z52/(D!AC$94)</f>
        <v>0.39616410430682963</v>
      </c>
      <c r="AD118" s="63">
        <f>+B!AA52/(D!AD$94)</f>
        <v>0.30260128578817458</v>
      </c>
    </row>
    <row r="119" spans="6:30" x14ac:dyDescent="0.25">
      <c r="F119" s="213" t="s">
        <v>23</v>
      </c>
      <c r="G119" s="214"/>
      <c r="H119" s="63">
        <f>+B!E53/(D!H$94)</f>
        <v>0.56089856221102474</v>
      </c>
      <c r="I119" s="63">
        <f>+B!F53/(D!I$94)</f>
        <v>0.51972327301131749</v>
      </c>
      <c r="J119" s="63">
        <f>+B!G53/(D!J$94)</f>
        <v>0.72620604815665379</v>
      </c>
      <c r="K119" s="63">
        <f>+B!H53/(D!K$94)</f>
        <v>0.68615404128661639</v>
      </c>
      <c r="L119" s="63">
        <f>+B!I53/(D!L$94)</f>
        <v>0.62082056813440545</v>
      </c>
      <c r="M119" s="63">
        <f>+B!J53/(D!M$94)</f>
        <v>0.82367913886554522</v>
      </c>
      <c r="N119" s="63">
        <f>+B!K53/(D!N$94)</f>
        <v>0.8433959183935027</v>
      </c>
      <c r="O119" s="63">
        <f>+B!L53/(D!O$94)</f>
        <v>0.88585576634767216</v>
      </c>
      <c r="P119" s="63">
        <f>+B!M53/(D!P$94)</f>
        <v>0.99318892121166913</v>
      </c>
      <c r="Q119" s="63">
        <f>+B!N53/(D!Q$94)</f>
        <v>1.2483525090611578</v>
      </c>
      <c r="R119" s="63">
        <f>+B!O53/(D!R$94)</f>
        <v>1.3695695951808582</v>
      </c>
      <c r="S119" s="63">
        <f>+B!P53/(D!S$94)</f>
        <v>1.9780466880771976</v>
      </c>
      <c r="T119" s="63">
        <f>+B!Q53/(D!T$94)</f>
        <v>1.7823302849534646</v>
      </c>
      <c r="U119" s="63">
        <f>+B!R53/(D!U$94)</f>
        <v>1.5085864507790878</v>
      </c>
      <c r="V119" s="63">
        <f>+B!S53/(D!V$94)</f>
        <v>1.082489058481394</v>
      </c>
      <c r="W119" s="63">
        <f>+B!T53/(D!W$94)</f>
        <v>1.323905662910791</v>
      </c>
      <c r="X119" s="63">
        <f>+B!U53/(D!X$94)</f>
        <v>1.2660796374716483</v>
      </c>
      <c r="Y119" s="63">
        <f>+B!V53/(D!Y$94)</f>
        <v>0.95068842950150545</v>
      </c>
      <c r="Z119" s="63">
        <f>+B!W53/(D!Z$94)</f>
        <v>0.88395443468049828</v>
      </c>
      <c r="AA119" s="63">
        <f>+B!X53/(D!AA$94)</f>
        <v>1.0352674096936194</v>
      </c>
      <c r="AB119" s="63">
        <f>+B!Y53/(D!AB$94)</f>
        <v>1.1566275811068016</v>
      </c>
      <c r="AC119" s="63">
        <f>+B!Z53/(D!AC$94)</f>
        <v>1.0453152738496805</v>
      </c>
      <c r="AD119" s="63">
        <f>+B!AA53/(D!AD$94)</f>
        <v>0.88128652714378231</v>
      </c>
    </row>
    <row r="120" spans="6:30" x14ac:dyDescent="0.25">
      <c r="F120" s="215" t="s">
        <v>24</v>
      </c>
      <c r="G120" s="216"/>
      <c r="H120" s="63">
        <f>+B!E54/(D!H$94)</f>
        <v>2.9331280933741259E-2</v>
      </c>
      <c r="I120" s="63">
        <f>+B!F54/(D!I$94)</f>
        <v>2.6289389945997072E-2</v>
      </c>
      <c r="J120" s="63">
        <f>+B!G54/(D!J$94)</f>
        <v>2.9802687557079984E-2</v>
      </c>
      <c r="K120" s="63">
        <f>+B!H54/(D!K$94)</f>
        <v>7.998548211095835E-2</v>
      </c>
      <c r="L120" s="63">
        <f>+B!I54/(D!L$94)</f>
        <v>3.5889869640363226E-2</v>
      </c>
      <c r="M120" s="63">
        <f>+B!J54/(D!M$94)</f>
        <v>4.7232071876675413E-2</v>
      </c>
      <c r="N120" s="63">
        <f>+B!K54/(D!N$94)</f>
        <v>1.5636359990054503E-2</v>
      </c>
      <c r="O120" s="63">
        <f>+B!L54/(D!O$94)</f>
        <v>2.4117677865960384E-2</v>
      </c>
      <c r="P120" s="63">
        <f>+B!M54/(D!P$94)</f>
        <v>1.5324089056626708E-2</v>
      </c>
      <c r="Q120" s="63">
        <f>+B!N54/(D!Q$94)</f>
        <v>2.2378954068114972E-2</v>
      </c>
      <c r="R120" s="63">
        <f>+B!O54/(D!R$94)</f>
        <v>2.0974001100583849E-2</v>
      </c>
      <c r="S120" s="63">
        <f>+B!P54/(D!S$94)</f>
        <v>5.0530122502800229E-2</v>
      </c>
      <c r="T120" s="63">
        <f>+B!Q54/(D!T$94)</f>
        <v>5.6234293324214972E-2</v>
      </c>
      <c r="U120" s="63">
        <f>+B!R54/(D!U$94)</f>
        <v>7.1355750651267369E-2</v>
      </c>
      <c r="V120" s="63">
        <f>+B!S54/(D!V$94)</f>
        <v>6.6222262307672503E-2</v>
      </c>
      <c r="W120" s="63">
        <f>+B!T54/(D!W$94)</f>
        <v>7.6577900552737624E-2</v>
      </c>
      <c r="X120" s="63">
        <f>+B!U54/(D!X$94)</f>
        <v>8.9491304731502491E-2</v>
      </c>
      <c r="Y120" s="63">
        <f>+B!V54/(D!Y$94)</f>
        <v>6.4315368907804399E-2</v>
      </c>
      <c r="Z120" s="63">
        <f>+B!W54/(D!Z$94)</f>
        <v>9.3136549435856877E-2</v>
      </c>
      <c r="AA120" s="63">
        <f>+B!X54/(D!AA$94)</f>
        <v>0.14772393639299136</v>
      </c>
      <c r="AB120" s="63">
        <f>+B!Y54/(D!AB$94)</f>
        <v>6.7621733058622915E-2</v>
      </c>
      <c r="AC120" s="63">
        <f>+B!Z54/(D!AC$94)</f>
        <v>5.6895401923020165E-2</v>
      </c>
      <c r="AD120" s="63">
        <f>+B!AA54/(D!AD$94)</f>
        <v>0.10152152272923153</v>
      </c>
    </row>
    <row r="121" spans="6:30" x14ac:dyDescent="0.25">
      <c r="F121" s="213" t="s">
        <v>25</v>
      </c>
      <c r="G121" s="214"/>
      <c r="H121" s="63">
        <f>+B!E55/(D!H$94)</f>
        <v>6.0240556604475769E-2</v>
      </c>
      <c r="I121" s="63">
        <f>+B!F55/(D!I$94)</f>
        <v>7.1002266787030408E-2</v>
      </c>
      <c r="J121" s="63">
        <f>+B!G55/(D!J$94)</f>
        <v>8.507742204213363E-2</v>
      </c>
      <c r="K121" s="63">
        <f>+B!H55/(D!K$94)</f>
        <v>8.4776106687816669E-2</v>
      </c>
      <c r="L121" s="63">
        <f>+B!I55/(D!L$94)</f>
        <v>6.1597721502098066E-2</v>
      </c>
      <c r="M121" s="63">
        <f>+B!J55/(D!M$94)</f>
        <v>6.9022437090545299E-2</v>
      </c>
      <c r="N121" s="63">
        <f>+B!K55/(D!N$94)</f>
        <v>8.4892362101980062E-2</v>
      </c>
      <c r="O121" s="63">
        <f>+B!L55/(D!O$94)</f>
        <v>0.14343207885039314</v>
      </c>
      <c r="P121" s="63">
        <f>+B!M55/(D!P$94)</f>
        <v>0.22233281358462986</v>
      </c>
      <c r="Q121" s="63">
        <f>+B!N55/(D!Q$94)</f>
        <v>8.7827392356795181E-2</v>
      </c>
      <c r="R121" s="63">
        <f>+B!O55/(D!R$94)</f>
        <v>0.24243825848679423</v>
      </c>
      <c r="S121" s="63">
        <f>+B!P55/(D!S$94)</f>
        <v>0.29789419077881107</v>
      </c>
      <c r="T121" s="63">
        <f>+B!Q55/(D!T$94)</f>
        <v>0.34359494948980207</v>
      </c>
      <c r="U121" s="63">
        <f>+B!R55/(D!U$94)</f>
        <v>0.49234199415447616</v>
      </c>
      <c r="V121" s="63">
        <f>+B!S55/(D!V$94)</f>
        <v>0.40050021788837947</v>
      </c>
      <c r="W121" s="63">
        <f>+B!T55/(D!W$94)</f>
        <v>0.35606315373035502</v>
      </c>
      <c r="X121" s="63">
        <f>+B!U55/(D!X$94)</f>
        <v>0.40739214453963096</v>
      </c>
      <c r="Y121" s="63">
        <f>+B!V55/(D!Y$94)</f>
        <v>0.38454827468505359</v>
      </c>
      <c r="Z121" s="63">
        <f>+B!W55/(D!Z$94)</f>
        <v>0.3550191533273469</v>
      </c>
      <c r="AA121" s="63">
        <f>+B!X55/(D!AA$94)</f>
        <v>0.32323316895827969</v>
      </c>
      <c r="AB121" s="63">
        <f>+B!Y55/(D!AB$94)</f>
        <v>0.28903861849187551</v>
      </c>
      <c r="AC121" s="63">
        <f>+B!Z55/(D!AC$94)</f>
        <v>0.23491261798009305</v>
      </c>
      <c r="AD121" s="63">
        <f>+B!AA55/(D!AD$94)</f>
        <v>0.2100988048396219</v>
      </c>
    </row>
    <row r="122" spans="6:30" ht="15.75" thickBot="1" x14ac:dyDescent="0.3">
      <c r="F122" s="217" t="s">
        <v>26</v>
      </c>
      <c r="G122" s="218"/>
      <c r="H122" s="64">
        <f>+B!E56/(D!H$94)</f>
        <v>0</v>
      </c>
      <c r="I122" s="64">
        <f>+B!F56/(D!I$94)</f>
        <v>0</v>
      </c>
      <c r="J122" s="64">
        <f>+B!G56/(D!J$94)</f>
        <v>1.8751258396144375E-8</v>
      </c>
      <c r="K122" s="64">
        <f>+B!H56/(D!K$94)</f>
        <v>0</v>
      </c>
      <c r="L122" s="64">
        <f>+B!I56/(D!L$94)</f>
        <v>2.670962524759591E-5</v>
      </c>
      <c r="M122" s="64">
        <f>+B!J56/(D!M$94)</f>
        <v>0</v>
      </c>
      <c r="N122" s="64">
        <f>+B!K56/(D!N$94)</f>
        <v>2.8471476941877606E-5</v>
      </c>
      <c r="O122" s="64">
        <f>+B!L56/(D!O$94)</f>
        <v>4.4229040908312704E-4</v>
      </c>
      <c r="P122" s="64">
        <f>+B!M56/(D!P$94)</f>
        <v>2.4713209871391074E-3</v>
      </c>
      <c r="Q122" s="64">
        <f>+B!N56/(D!Q$94)</f>
        <v>1.937401356666515E-3</v>
      </c>
      <c r="R122" s="64">
        <f>+B!O56/(D!R$94)</f>
        <v>1.9809538049077478E-3</v>
      </c>
      <c r="S122" s="64">
        <f>+B!P56/(D!S$94)</f>
        <v>1.9699041282001989E-3</v>
      </c>
      <c r="T122" s="64">
        <f>+B!Q56/(D!T$94)</f>
        <v>1.3856660748970007E-3</v>
      </c>
      <c r="U122" s="64">
        <f>+B!R56/(D!U$94)</f>
        <v>9.7664816402131269E-4</v>
      </c>
      <c r="V122" s="64">
        <f>+B!S56/(D!V$94)</f>
        <v>1.2417155318589033E-3</v>
      </c>
      <c r="W122" s="64">
        <f>+B!T56/(D!W$94)</f>
        <v>8.5414100263229357E-4</v>
      </c>
      <c r="X122" s="64">
        <f>+B!U56/(D!X$94)</f>
        <v>1.2090628342119783E-3</v>
      </c>
      <c r="Y122" s="64">
        <f>+B!V56/(D!Y$94)</f>
        <v>8.0988812060354682E-4</v>
      </c>
      <c r="Z122" s="64">
        <f>+B!W56/(D!Z$94)</f>
        <v>9.187571241415515E-4</v>
      </c>
      <c r="AA122" s="64">
        <f>+B!X56/(D!AA$94)</f>
        <v>6.584447919280379E-4</v>
      </c>
      <c r="AB122" s="64">
        <f>+B!Y56/(D!AB$94)</f>
        <v>1.2478029283972967E-3</v>
      </c>
      <c r="AC122" s="64">
        <f>+B!Z56/(D!AC$94)</f>
        <v>1.4500573046269017E-3</v>
      </c>
      <c r="AD122" s="64">
        <f>+B!AA56/(D!AD$94)</f>
        <v>0</v>
      </c>
    </row>
    <row r="123" spans="6:30" x14ac:dyDescent="0.25">
      <c r="F123" s="1" t="s">
        <v>53</v>
      </c>
      <c r="AD123" s="1"/>
    </row>
    <row r="124" spans="6:30" ht="15.75" thickBot="1" x14ac:dyDescent="0.3"/>
    <row r="125" spans="6:30" ht="15.75" thickBot="1" x14ac:dyDescent="0.3">
      <c r="F125" s="7" t="s">
        <v>15</v>
      </c>
      <c r="G125" s="8"/>
      <c r="H125" s="17">
        <v>1995</v>
      </c>
      <c r="I125" s="9">
        <v>1996</v>
      </c>
      <c r="J125" s="17">
        <v>1997</v>
      </c>
      <c r="K125" s="9">
        <v>1998</v>
      </c>
      <c r="L125" s="17">
        <v>1999</v>
      </c>
      <c r="M125" s="9">
        <v>2000</v>
      </c>
      <c r="N125" s="17">
        <v>2001</v>
      </c>
      <c r="O125" s="9">
        <v>2002</v>
      </c>
      <c r="P125" s="17">
        <v>2003</v>
      </c>
      <c r="Q125" s="9">
        <v>2004</v>
      </c>
      <c r="R125" s="17">
        <v>2005</v>
      </c>
      <c r="S125" s="9">
        <v>2006</v>
      </c>
      <c r="T125" s="17">
        <v>2007</v>
      </c>
      <c r="U125" s="9">
        <v>2008</v>
      </c>
      <c r="V125" s="17">
        <v>2009</v>
      </c>
      <c r="W125" s="9">
        <v>2010</v>
      </c>
      <c r="X125" s="17">
        <v>2011</v>
      </c>
      <c r="Y125" s="9">
        <v>2012</v>
      </c>
      <c r="Z125" s="17">
        <v>2013</v>
      </c>
      <c r="AA125" s="9">
        <v>2014</v>
      </c>
      <c r="AB125" s="17">
        <v>2015</v>
      </c>
      <c r="AC125" s="10">
        <v>2016</v>
      </c>
      <c r="AD125" s="10">
        <v>2017</v>
      </c>
    </row>
    <row r="126" spans="6:30" ht="15.75" thickBot="1" x14ac:dyDescent="0.3">
      <c r="F126" s="192" t="s">
        <v>27</v>
      </c>
      <c r="G126" s="193"/>
      <c r="H126" s="60">
        <f>+'C'!D46/(D!H$94)</f>
        <v>4.7660119607931914</v>
      </c>
      <c r="I126" s="60">
        <f>+'C'!E46/(D!I$94)</f>
        <v>5.0284628499444084</v>
      </c>
      <c r="J126" s="60">
        <f>+'C'!F46/(D!J$94)</f>
        <v>3.6029446059575245</v>
      </c>
      <c r="K126" s="60">
        <f>+'C'!G46/(D!K$94)</f>
        <v>2.2385791126150196</v>
      </c>
      <c r="L126" s="60">
        <f>+'C'!H46/(D!L$94)</f>
        <v>2.8913227344478365</v>
      </c>
      <c r="M126" s="60">
        <f>+'C'!I46/(D!M$94)</f>
        <v>2.2808359850559867</v>
      </c>
      <c r="N126" s="60">
        <f>+'C'!J46/(D!N$94)</f>
        <v>1.2038088707288876</v>
      </c>
      <c r="O126" s="60">
        <f>+'C'!K46/(D!O$94)</f>
        <v>1.9095070254042628</v>
      </c>
      <c r="P126" s="60">
        <f>+'C'!L46/(D!P$94)</f>
        <v>2.1334391631559972</v>
      </c>
      <c r="Q126" s="60">
        <f>+'C'!M46/(D!Q$94)</f>
        <v>2.5588609734012646</v>
      </c>
      <c r="R126" s="60">
        <f>+'C'!N46/(D!R$94)</f>
        <v>2.4561054373617979</v>
      </c>
      <c r="S126" s="60">
        <f>+'C'!O46/(D!S$94)</f>
        <v>1.0739808296651199</v>
      </c>
      <c r="T126" s="60">
        <f>+'C'!P46/(D!T$94)</f>
        <v>0.95644804113600479</v>
      </c>
      <c r="U126" s="60">
        <f>+'C'!Q46/(D!U$94)</f>
        <v>0.50449819697744347</v>
      </c>
      <c r="V126" s="60">
        <f>+'C'!R46/(D!V$94)</f>
        <v>0.70458225542793274</v>
      </c>
      <c r="W126" s="60">
        <f>+'C'!S46/(D!W$94)</f>
        <v>1.2040742311726402</v>
      </c>
      <c r="X126" s="60">
        <f>+'C'!T46/(D!X$94)</f>
        <v>1.1100512083614296</v>
      </c>
      <c r="Y126" s="60">
        <f>+'C'!U46/(D!Y$94)</f>
        <v>1.8128394826897356</v>
      </c>
      <c r="Z126" s="60">
        <f>+'C'!V46/(D!Z$94)</f>
        <v>1.0619679673967377</v>
      </c>
      <c r="AA126" s="60">
        <f>+'C'!W46/(D!AA$94)</f>
        <v>-4.808092528910992E-2</v>
      </c>
      <c r="AB126" s="60">
        <f>+'C'!X46/(D!AB$94)</f>
        <v>0.72328689434297255</v>
      </c>
      <c r="AC126" s="60">
        <f>+'C'!Y46/(D!AC$94)</f>
        <v>1.3158027229115228</v>
      </c>
      <c r="AD126" s="60">
        <f>+'C'!Z46/(D!AD$94)</f>
        <v>1.3870587080078243</v>
      </c>
    </row>
    <row r="127" spans="6:30" x14ac:dyDescent="0.25">
      <c r="F127" s="213" t="s">
        <v>17</v>
      </c>
      <c r="G127" s="214"/>
      <c r="H127" s="62">
        <f>+'C'!D47/(D!H$94)</f>
        <v>5.764940916614833E-2</v>
      </c>
      <c r="I127" s="62">
        <f>+'C'!E47/(D!I$94)</f>
        <v>6.8321248806130315E-3</v>
      </c>
      <c r="J127" s="62">
        <f>+'C'!F47/(D!J$94)</f>
        <v>7.9833013840124784E-2</v>
      </c>
      <c r="K127" s="62">
        <f>+'C'!G47/(D!K$94)</f>
        <v>2.8862170430522742E-2</v>
      </c>
      <c r="L127" s="62">
        <f>+'C'!H47/(D!L$94)</f>
        <v>0.29694373656454537</v>
      </c>
      <c r="M127" s="62">
        <f>+'C'!I47/(D!M$94)</f>
        <v>2.311411664808111E-2</v>
      </c>
      <c r="N127" s="62">
        <f>+'C'!J47/(D!N$94)</f>
        <v>6.7275778305236567E-2</v>
      </c>
      <c r="O127" s="62">
        <f>+'C'!K47/(D!O$94)</f>
        <v>2.628010679573457E-2</v>
      </c>
      <c r="P127" s="62">
        <f>+'C'!L47/(D!P$94)</f>
        <v>-7.5505533062380448E-2</v>
      </c>
      <c r="Q127" s="62">
        <f>+'C'!M47/(D!Q$94)</f>
        <v>-7.6337650185948888E-2</v>
      </c>
      <c r="R127" s="62">
        <f>+'C'!N47/(D!R$94)</f>
        <v>0.14323794103196766</v>
      </c>
      <c r="S127" s="62">
        <f>+'C'!O47/(D!S$94)</f>
        <v>0.14942424607696317</v>
      </c>
      <c r="T127" s="62">
        <f>+'C'!P47/(D!T$94)</f>
        <v>0.18510051510703543</v>
      </c>
      <c r="U127" s="62">
        <f>+'C'!Q47/(D!U$94)</f>
        <v>-8.7212260790935789E-2</v>
      </c>
      <c r="V127" s="62">
        <f>+'C'!R47/(D!V$94)</f>
        <v>-0.26456179128311869</v>
      </c>
      <c r="W127" s="62">
        <f>+'C'!S47/(D!W$94)</f>
        <v>-7.1400354043352821E-2</v>
      </c>
      <c r="X127" s="62">
        <f>+'C'!T47/(D!X$94)</f>
        <v>-0.2398099739762766</v>
      </c>
      <c r="Y127" s="62">
        <f>+'C'!U47/(D!Y$94)</f>
        <v>-4.8757546418207308E-2</v>
      </c>
      <c r="Z127" s="62">
        <f>+'C'!V47/(D!Z$94)</f>
        <v>-5.6681378609536752E-2</v>
      </c>
      <c r="AA127" s="62">
        <f>+'C'!W47/(D!AA$94)</f>
        <v>6.0304490484832864E-2</v>
      </c>
      <c r="AB127" s="62">
        <f>+'C'!X47/(D!AB$94)</f>
        <v>8.352028716823974E-2</v>
      </c>
      <c r="AC127" s="62">
        <f>+'C'!Y47/(D!AC$94)</f>
        <v>-4.2984601487108275E-2</v>
      </c>
      <c r="AD127" s="62">
        <f>+'C'!Z47/(D!AD$94)</f>
        <v>0.15256117284944523</v>
      </c>
    </row>
    <row r="128" spans="6:30" x14ac:dyDescent="0.25">
      <c r="F128" s="215" t="s">
        <v>18</v>
      </c>
      <c r="G128" s="216"/>
      <c r="H128" s="63">
        <f>+'C'!D48/(D!H$94)</f>
        <v>3.2078664725536123E-3</v>
      </c>
      <c r="I128" s="63">
        <f>+'C'!E48/(D!I$94)</f>
        <v>6.0554069398764824E-3</v>
      </c>
      <c r="J128" s="63">
        <f>+'C'!F48/(D!J$94)</f>
        <v>1.6705402348833043E-3</v>
      </c>
      <c r="K128" s="63">
        <f>+'C'!G48/(D!K$94)</f>
        <v>-7.395797847939556E-4</v>
      </c>
      <c r="L128" s="63">
        <f>+'C'!H48/(D!L$94)</f>
        <v>-2.3607619031286277E-3</v>
      </c>
      <c r="M128" s="63">
        <f>+'C'!I48/(D!M$94)</f>
        <v>1.2570107351288299E-2</v>
      </c>
      <c r="N128" s="63">
        <f>+'C'!J48/(D!N$94)</f>
        <v>2.3454601082671757E-2</v>
      </c>
      <c r="O128" s="63">
        <f>+'C'!K48/(D!O$94)</f>
        <v>4.139206166768912E-2</v>
      </c>
      <c r="P128" s="63">
        <f>+'C'!L48/(D!P$94)</f>
        <v>5.6310180238360916E-2</v>
      </c>
      <c r="Q128" s="63">
        <f>+'C'!M48/(D!Q$94)</f>
        <v>5.4544235983200004E-2</v>
      </c>
      <c r="R128" s="63">
        <f>+'C'!N48/(D!R$94)</f>
        <v>5.5811758654670786E-2</v>
      </c>
      <c r="S128" s="63">
        <f>+'C'!O48/(D!S$94)</f>
        <v>8.4039035132531553E-2</v>
      </c>
      <c r="T128" s="63">
        <f>+'C'!P48/(D!T$94)</f>
        <v>4.1482612146324503E-2</v>
      </c>
      <c r="U128" s="63">
        <f>+'C'!Q48/(D!U$94)</f>
        <v>3.3652040989714568E-2</v>
      </c>
      <c r="V128" s="63">
        <f>+'C'!R48/(D!V$94)</f>
        <v>3.8479769557103485E-2</v>
      </c>
      <c r="W128" s="63">
        <f>+'C'!S48/(D!W$94)</f>
        <v>1.7308014843288238E-2</v>
      </c>
      <c r="X128" s="63">
        <f>+'C'!T48/(D!X$94)</f>
        <v>1.4513545088012629E-2</v>
      </c>
      <c r="Y128" s="63">
        <f>+'C'!U48/(D!Y$94)</f>
        <v>5.4331618998764005E-3</v>
      </c>
      <c r="Z128" s="63">
        <f>+'C'!V48/(D!Z$94)</f>
        <v>1.0098911058311576E-2</v>
      </c>
      <c r="AA128" s="63">
        <f>+'C'!W48/(D!AA$94)</f>
        <v>8.2437210740689375E-3</v>
      </c>
      <c r="AB128" s="63">
        <f>+'C'!X48/(D!AB$94)</f>
        <v>9.8613578074908167E-3</v>
      </c>
      <c r="AC128" s="63">
        <f>+'C'!Y48/(D!AC$94)</f>
        <v>1.2335183937865075E-2</v>
      </c>
      <c r="AD128" s="63">
        <f>+'C'!Z48/(D!AD$94)</f>
        <v>1.1586396642660309E-2</v>
      </c>
    </row>
    <row r="129" spans="6:30" x14ac:dyDescent="0.25">
      <c r="F129" s="213" t="s">
        <v>19</v>
      </c>
      <c r="G129" s="214"/>
      <c r="H129" s="63">
        <f>+'C'!D49/(D!H$94)</f>
        <v>-6.9164286774745544E-3</v>
      </c>
      <c r="I129" s="63">
        <f>+'C'!E49/(D!I$94)</f>
        <v>-3.7782676731081537E-2</v>
      </c>
      <c r="J129" s="63">
        <f>+'C'!F49/(D!J$94)</f>
        <v>-0.10482431600533805</v>
      </c>
      <c r="K129" s="63">
        <f>+'C'!G49/(D!K$94)</f>
        <v>-8.9556390332883803E-2</v>
      </c>
      <c r="L129" s="63">
        <f>+'C'!H49/(D!L$94)</f>
        <v>-4.641705885317525E-2</v>
      </c>
      <c r="M129" s="63">
        <f>+'C'!I49/(D!M$94)</f>
        <v>-5.1301998095630394E-2</v>
      </c>
      <c r="N129" s="63">
        <f>+'C'!J49/(D!N$94)</f>
        <v>-5.9588204591774663E-2</v>
      </c>
      <c r="O129" s="63">
        <f>+'C'!K49/(D!O$94)</f>
        <v>-1.7568103843683635E-2</v>
      </c>
      <c r="P129" s="63">
        <f>+'C'!L49/(D!P$94)</f>
        <v>-6.45948868454203E-3</v>
      </c>
      <c r="Q129" s="63">
        <f>+'C'!M49/(D!Q$94)</f>
        <v>-2.6345988364278896E-2</v>
      </c>
      <c r="R129" s="63">
        <f>+'C'!N49/(D!R$94)</f>
        <v>-2.0356423787682706E-2</v>
      </c>
      <c r="S129" s="63">
        <f>+'C'!O49/(D!S$94)</f>
        <v>-5.5640223083602412E-2</v>
      </c>
      <c r="T129" s="63">
        <f>+'C'!P49/(D!T$94)</f>
        <v>-3.6922155169983664E-2</v>
      </c>
      <c r="U129" s="63">
        <f>+'C'!Q49/(D!U$94)</f>
        <v>-4.6166654855555135E-2</v>
      </c>
      <c r="V129" s="63">
        <f>+'C'!R49/(D!V$94)</f>
        <v>-2.034631344873367E-2</v>
      </c>
      <c r="W129" s="63">
        <f>+'C'!S49/(D!W$94)</f>
        <v>-4.2212248730165665E-2</v>
      </c>
      <c r="X129" s="63">
        <f>+'C'!T49/(D!X$94)</f>
        <v>-3.7167882103399129E-2</v>
      </c>
      <c r="Y129" s="63">
        <f>+'C'!U49/(D!Y$94)</f>
        <v>-2.0175407252734704E-2</v>
      </c>
      <c r="Z129" s="63">
        <f>+'C'!V49/(D!Z$94)</f>
        <v>-1.7347808605819307E-2</v>
      </c>
      <c r="AA129" s="63">
        <f>+'C'!W49/(D!AA$94)</f>
        <v>-8.2666324916684849E-3</v>
      </c>
      <c r="AB129" s="63">
        <f>+'C'!X49/(D!AB$94)</f>
        <v>-9.3115045398009782E-3</v>
      </c>
      <c r="AC129" s="63">
        <f>+'C'!Y49/(D!AC$94)</f>
        <v>-1.6588105315190796E-2</v>
      </c>
      <c r="AD129" s="63">
        <f>+'C'!Z49/(D!AD$94)</f>
        <v>5.7491576372877451E-4</v>
      </c>
    </row>
    <row r="130" spans="6:30" x14ac:dyDescent="0.25">
      <c r="F130" s="215" t="s">
        <v>20</v>
      </c>
      <c r="G130" s="216"/>
      <c r="H130" s="63">
        <f>+'C'!D50/(D!H$94)</f>
        <v>3.1743988792934035</v>
      </c>
      <c r="I130" s="63">
        <f>+'C'!E50/(D!I$94)</f>
        <v>3.5994217235805017</v>
      </c>
      <c r="J130" s="63">
        <f>+'C'!F50/(D!J$94)</f>
        <v>2.4075661622865892</v>
      </c>
      <c r="K130" s="63">
        <f>+'C'!G50/(D!K$94)</f>
        <v>1.3223637996463713</v>
      </c>
      <c r="L130" s="63">
        <f>+'C'!H50/(D!L$94)</f>
        <v>1.4681054931661719</v>
      </c>
      <c r="M130" s="63">
        <f>+'C'!I50/(D!M$94)</f>
        <v>1.3534942493060178</v>
      </c>
      <c r="N130" s="63">
        <f>+'C'!J50/(D!N$94)</f>
        <v>0.34473345744678741</v>
      </c>
      <c r="O130" s="63">
        <f>+'C'!K50/(D!O$94)</f>
        <v>0.77806934348408008</v>
      </c>
      <c r="P130" s="63">
        <f>+'C'!L50/(D!P$94)</f>
        <v>0.8380421237694764</v>
      </c>
      <c r="Q130" s="63">
        <f>+'C'!M50/(D!Q$94)</f>
        <v>1.1221877327990537</v>
      </c>
      <c r="R130" s="63">
        <f>+'C'!N50/(D!R$94)</f>
        <v>1.3563389448524457</v>
      </c>
      <c r="S130" s="63">
        <f>+'C'!O50/(D!S$94)</f>
        <v>0.46056192086570391</v>
      </c>
      <c r="T130" s="63">
        <f>+'C'!P50/(D!T$94)</f>
        <v>0.4416305808172894</v>
      </c>
      <c r="U130" s="63">
        <f>+'C'!Q50/(D!U$94)</f>
        <v>0.50771081345443347</v>
      </c>
      <c r="V130" s="63">
        <f>+'C'!R50/(D!V$94)</f>
        <v>0.36900948829577612</v>
      </c>
      <c r="W130" s="63">
        <f>+'C'!S50/(D!W$94)</f>
        <v>0.73302576025174293</v>
      </c>
      <c r="X130" s="63">
        <f>+'C'!T50/(D!X$94)</f>
        <v>0.71329868438959732</v>
      </c>
      <c r="Y130" s="63">
        <f>+'C'!U50/(D!Y$94)</f>
        <v>1.1961617875868469</v>
      </c>
      <c r="Z130" s="63">
        <f>+'C'!V50/(D!Z$94)</f>
        <v>0.43881315714487179</v>
      </c>
      <c r="AA130" s="63">
        <f>+'C'!W50/(D!AA$94)</f>
        <v>-0.33680418463394812</v>
      </c>
      <c r="AB130" s="63">
        <f>+'C'!X50/(D!AB$94)</f>
        <v>-0.16596826218635527</v>
      </c>
      <c r="AC130" s="63">
        <f>+'C'!Y50/(D!AC$94)</f>
        <v>0.51618013496198045</v>
      </c>
      <c r="AD130" s="63">
        <f>+'C'!Z50/(D!AD$94)</f>
        <v>0.20708051244269912</v>
      </c>
    </row>
    <row r="131" spans="6:30" x14ac:dyDescent="0.25">
      <c r="F131" s="213" t="s">
        <v>21</v>
      </c>
      <c r="G131" s="214"/>
      <c r="H131" s="63">
        <f>+'C'!D51/(D!H$94)</f>
        <v>-3.0930809111273307E-2</v>
      </c>
      <c r="I131" s="63">
        <f>+'C'!E51/(D!I$94)</f>
        <v>-9.9021502461375047E-3</v>
      </c>
      <c r="J131" s="63">
        <f>+'C'!F51/(D!J$94)</f>
        <v>2.762716655795932E-3</v>
      </c>
      <c r="K131" s="63">
        <f>+'C'!G51/(D!K$94)</f>
        <v>1.6793297379681129E-2</v>
      </c>
      <c r="L131" s="63">
        <f>+'C'!H51/(D!L$94)</f>
        <v>-6.9119219268009803E-3</v>
      </c>
      <c r="M131" s="63">
        <f>+'C'!I51/(D!M$94)</f>
        <v>-9.7705319981945121E-3</v>
      </c>
      <c r="N131" s="63">
        <f>+'C'!J51/(D!N$94)</f>
        <v>4.494135062063041E-4</v>
      </c>
      <c r="O131" s="63">
        <f>+'C'!K51/(D!O$94)</f>
        <v>6.3721840672321783E-2</v>
      </c>
      <c r="P131" s="63">
        <f>+'C'!L51/(D!P$94)</f>
        <v>8.5815384540651032E-2</v>
      </c>
      <c r="Q131" s="63">
        <f>+'C'!M51/(D!Q$94)</f>
        <v>0.10246308736479746</v>
      </c>
      <c r="R131" s="63">
        <f>+'C'!N51/(D!R$94)</f>
        <v>4.9795804021587148E-2</v>
      </c>
      <c r="S131" s="63">
        <f>+'C'!O51/(D!S$94)</f>
        <v>2.2942134499270638E-2</v>
      </c>
      <c r="T131" s="63">
        <f>+'C'!P51/(D!T$94)</f>
        <v>8.3728683342870775E-3</v>
      </c>
      <c r="U131" s="63">
        <f>+'C'!Q51/(D!U$94)</f>
        <v>-5.9906934808715926E-3</v>
      </c>
      <c r="V131" s="63">
        <f>+'C'!R51/(D!V$94)</f>
        <v>-8.8537088764326366E-3</v>
      </c>
      <c r="W131" s="63">
        <f>+'C'!S51/(D!W$94)</f>
        <v>-8.2154097761361206E-3</v>
      </c>
      <c r="X131" s="63">
        <f>+'C'!T51/(D!X$94)</f>
        <v>-1.3217783726858947E-2</v>
      </c>
      <c r="Y131" s="63">
        <f>+'C'!U51/(D!Y$94)</f>
        <v>-1.0395176958960917E-2</v>
      </c>
      <c r="Z131" s="63">
        <f>+'C'!V51/(D!Z$94)</f>
        <v>-2.5634950310641707E-2</v>
      </c>
      <c r="AA131" s="63">
        <f>+'C'!W51/(D!AA$94)</f>
        <v>-9.9500616577396936E-2</v>
      </c>
      <c r="AB131" s="63">
        <f>+'C'!X51/(D!AB$94)</f>
        <v>-3.7574730200463646E-2</v>
      </c>
      <c r="AC131" s="63">
        <f>+'C'!Y51/(D!AC$94)</f>
        <v>-7.4759328312250989E-2</v>
      </c>
      <c r="AD131" s="63">
        <f>+'C'!Z51/(D!AD$94)</f>
        <v>-5.6830490678551483E-2</v>
      </c>
    </row>
    <row r="132" spans="6:30" x14ac:dyDescent="0.25">
      <c r="F132" s="215" t="s">
        <v>22</v>
      </c>
      <c r="G132" s="216"/>
      <c r="H132" s="63">
        <f>+'C'!D52/(D!H$94)</f>
        <v>1.0831254650255251</v>
      </c>
      <c r="I132" s="63">
        <f>+'C'!E52/(D!I$94)</f>
        <v>1.0707427232562943</v>
      </c>
      <c r="J132" s="63">
        <f>+'C'!F52/(D!J$94)</f>
        <v>1.0186006082430039</v>
      </c>
      <c r="K132" s="63">
        <f>+'C'!G52/(D!K$94)</f>
        <v>0.87510633029063789</v>
      </c>
      <c r="L132" s="63">
        <f>+'C'!H52/(D!L$94)</f>
        <v>0.96465605694401557</v>
      </c>
      <c r="M132" s="63">
        <f>+'C'!I52/(D!M$94)</f>
        <v>0.90736075278574402</v>
      </c>
      <c r="N132" s="63">
        <f>+'C'!J52/(D!N$94)</f>
        <v>0.75751113795415559</v>
      </c>
      <c r="O132" s="63">
        <f>+'C'!K52/(D!O$94)</f>
        <v>0.87190332405573456</v>
      </c>
      <c r="P132" s="63">
        <f>+'C'!L52/(D!P$94)</f>
        <v>1.0750573696876538</v>
      </c>
      <c r="Q132" s="63">
        <f>+'C'!M52/(D!Q$94)</f>
        <v>1.2509004513799624</v>
      </c>
      <c r="R132" s="63">
        <f>+'C'!N52/(D!R$94)</f>
        <v>1.0672337878975349</v>
      </c>
      <c r="S132" s="63">
        <f>+'C'!O52/(D!S$94)</f>
        <v>1.1562259122919005</v>
      </c>
      <c r="T132" s="63">
        <f>+'C'!P52/(D!T$94)</f>
        <v>0.98558497168928616</v>
      </c>
      <c r="U132" s="63">
        <f>+'C'!Q52/(D!U$94)</f>
        <v>0.93796345342342757</v>
      </c>
      <c r="V132" s="63">
        <f>+'C'!R52/(D!V$94)</f>
        <v>0.78777522875124217</v>
      </c>
      <c r="W132" s="63">
        <f>+'C'!S52/(D!W$94)</f>
        <v>0.8640877591543773</v>
      </c>
      <c r="X132" s="63">
        <f>+'C'!T52/(D!X$94)</f>
        <v>0.79725198655060392</v>
      </c>
      <c r="Y132" s="63">
        <f>+'C'!U52/(D!Y$94)</f>
        <v>0.73569691184549257</v>
      </c>
      <c r="Z132" s="63">
        <f>+'C'!V52/(D!Z$94)</f>
        <v>0.79398460199332299</v>
      </c>
      <c r="AA132" s="63">
        <f>+'C'!W52/(D!AA$94)</f>
        <v>0.66776536284995347</v>
      </c>
      <c r="AB132" s="63">
        <f>+'C'!X52/(D!AB$94)</f>
        <v>0.94791433586639495</v>
      </c>
      <c r="AC132" s="63">
        <f>+'C'!Y52/(D!AC$94)</f>
        <v>0.93288966917276861</v>
      </c>
      <c r="AD132" s="63">
        <f>+'C'!Z52/(D!AD$94)</f>
        <v>0.95833747785814738</v>
      </c>
    </row>
    <row r="133" spans="6:30" x14ac:dyDescent="0.25">
      <c r="F133" s="213" t="s">
        <v>23</v>
      </c>
      <c r="G133" s="214"/>
      <c r="H133" s="63">
        <f>+'C'!D53/(D!H$94)</f>
        <v>5.6412317331178879E-2</v>
      </c>
      <c r="I133" s="63">
        <f>+'C'!E53/(D!I$94)</f>
        <v>6.3796758217682659E-3</v>
      </c>
      <c r="J133" s="63">
        <f>+'C'!F53/(D!J$94)</f>
        <v>-0.14942455912573535</v>
      </c>
      <c r="K133" s="63">
        <f>+'C'!G53/(D!K$94)</f>
        <v>-0.17639923077260386</v>
      </c>
      <c r="L133" s="63">
        <f>+'C'!H53/(D!L$94)</f>
        <v>-8.0266484845931296E-2</v>
      </c>
      <c r="M133" s="63">
        <f>+'C'!I53/(D!M$94)</f>
        <v>-0.2360444278907837</v>
      </c>
      <c r="N133" s="63">
        <f>+'C'!J53/(D!N$94)</f>
        <v>-0.22370709470136949</v>
      </c>
      <c r="O133" s="63">
        <f>+'C'!K53/(D!O$94)</f>
        <v>-0.18193835259327493</v>
      </c>
      <c r="P133" s="63">
        <f>+'C'!L53/(D!P$94)</f>
        <v>-0.13927811075696628</v>
      </c>
      <c r="Q133" s="63">
        <f>+'C'!M53/(D!Q$94)</f>
        <v>-0.32318978442354812</v>
      </c>
      <c r="R133" s="63">
        <f>+'C'!N53/(D!R$94)</f>
        <v>-0.438222261251073</v>
      </c>
      <c r="S133" s="63">
        <f>+'C'!O53/(D!S$94)</f>
        <v>-0.93310820884578716</v>
      </c>
      <c r="T133" s="63">
        <f>+'C'!P53/(D!T$94)</f>
        <v>-0.88979905054422448</v>
      </c>
      <c r="U133" s="63">
        <f>+'C'!Q53/(D!U$94)</f>
        <v>-0.80525713946676314</v>
      </c>
      <c r="V133" s="63">
        <f>+'C'!R53/(D!V$94)</f>
        <v>-0.41423021131682147</v>
      </c>
      <c r="W133" s="63">
        <f>+'C'!S53/(D!W$94)</f>
        <v>-0.49447319924774824</v>
      </c>
      <c r="X133" s="63">
        <f>+'C'!T53/(D!X$94)</f>
        <v>-0.53664331024796175</v>
      </c>
      <c r="Y133" s="63">
        <f>+'C'!U53/(D!Y$94)</f>
        <v>-0.30773465401946587</v>
      </c>
      <c r="Z133" s="63">
        <f>+'C'!V53/(D!Z$94)</f>
        <v>-0.34255255362824893</v>
      </c>
      <c r="AA133" s="63">
        <f>+'C'!W53/(D!AA$94)</f>
        <v>-0.54459051463982622</v>
      </c>
      <c r="AB133" s="63">
        <f>+'C'!X53/(D!AB$94)</f>
        <v>-0.58855049534674808</v>
      </c>
      <c r="AC133" s="63">
        <f>+'C'!Y53/(D!AC$94)</f>
        <v>-0.53415639984134322</v>
      </c>
      <c r="AD133" s="63">
        <f>+'C'!Z53/(D!AD$94)</f>
        <v>-0.36674890147605815</v>
      </c>
    </row>
    <row r="134" spans="6:30" x14ac:dyDescent="0.25">
      <c r="F134" s="215" t="s">
        <v>24</v>
      </c>
      <c r="G134" s="216"/>
      <c r="H134" s="63">
        <f>+'C'!D54/(D!H$94)</f>
        <v>0.17204108807590804</v>
      </c>
      <c r="I134" s="63">
        <f>+'C'!E54/(D!I$94)</f>
        <v>0.12010566977270068</v>
      </c>
      <c r="J134" s="63">
        <f>+'C'!F54/(D!J$94)</f>
        <v>0.15637630690722995</v>
      </c>
      <c r="K134" s="63">
        <f>+'C'!G54/(D!K$94)</f>
        <v>0.12137856614489799</v>
      </c>
      <c r="L134" s="63">
        <f>+'C'!H54/(D!L$94)</f>
        <v>0.12291242772225025</v>
      </c>
      <c r="M134" s="63">
        <f>+'C'!I54/(D!M$94)</f>
        <v>0.11735000150409772</v>
      </c>
      <c r="N134" s="63">
        <f>+'C'!J54/(D!N$94)</f>
        <v>0.13795605688654111</v>
      </c>
      <c r="O134" s="63">
        <f>+'C'!K54/(D!O$94)</f>
        <v>0.20032650359737569</v>
      </c>
      <c r="P134" s="63">
        <f>+'C'!L54/(D!P$94)</f>
        <v>0.18821062750156237</v>
      </c>
      <c r="Q134" s="63">
        <f>+'C'!M54/(D!Q$94)</f>
        <v>0.1963361412487078</v>
      </c>
      <c r="R134" s="63">
        <f>+'C'!N54/(D!R$94)</f>
        <v>0.19921036421627075</v>
      </c>
      <c r="S134" s="63">
        <f>+'C'!O54/(D!S$94)</f>
        <v>0.1981315643870403</v>
      </c>
      <c r="T134" s="63">
        <f>+'C'!P54/(D!T$94)</f>
        <v>0.32182131953917209</v>
      </c>
      <c r="U134" s="63">
        <f>+'C'!Q54/(D!U$94)</f>
        <v>0.20554819616380987</v>
      </c>
      <c r="V134" s="63">
        <f>+'C'!R54/(D!V$94)</f>
        <v>0.32895761894508041</v>
      </c>
      <c r="W134" s="63">
        <f>+'C'!S54/(D!W$94)</f>
        <v>0.27166982502684406</v>
      </c>
      <c r="X134" s="63">
        <f>+'C'!T54/(D!X$94)</f>
        <v>0.50223627833721574</v>
      </c>
      <c r="Y134" s="63">
        <f>+'C'!U54/(D!Y$94)</f>
        <v>0.33473976166268216</v>
      </c>
      <c r="Z134" s="63">
        <f>+'C'!V54/(D!Z$94)</f>
        <v>0.30248078795705258</v>
      </c>
      <c r="AA134" s="63">
        <f>+'C'!W54/(D!AA$94)</f>
        <v>0.22862776117934394</v>
      </c>
      <c r="AB134" s="63">
        <f>+'C'!X54/(D!AB$94)</f>
        <v>0.4151526810379752</v>
      </c>
      <c r="AC134" s="63">
        <f>+'C'!Y54/(D!AC$94)</f>
        <v>0.41145595590285011</v>
      </c>
      <c r="AD134" s="63">
        <f>+'C'!Z54/(D!AD$94)</f>
        <v>0.3542567033927706</v>
      </c>
    </row>
    <row r="135" spans="6:30" x14ac:dyDescent="0.25">
      <c r="F135" s="213" t="s">
        <v>25</v>
      </c>
      <c r="G135" s="214"/>
      <c r="H135" s="63">
        <f>+'C'!D55/(D!H$94)</f>
        <v>0.25702377324869685</v>
      </c>
      <c r="I135" s="63">
        <f>+'C'!E55/(D!I$94)</f>
        <v>0.26660953957898048</v>
      </c>
      <c r="J135" s="63">
        <f>+'C'!F55/(D!J$94)</f>
        <v>0.19038437668733002</v>
      </c>
      <c r="K135" s="63">
        <f>+'C'!G55/(D!K$94)</f>
        <v>0.14076987534486196</v>
      </c>
      <c r="L135" s="63">
        <f>+'C'!H55/(D!L$94)</f>
        <v>0.1746877831632698</v>
      </c>
      <c r="M135" s="63">
        <f>+'C'!I55/(D!M$94)</f>
        <v>0.16406413592228256</v>
      </c>
      <c r="N135" s="63">
        <f>+'C'!J55/(D!N$94)</f>
        <v>0.15575210467098971</v>
      </c>
      <c r="O135" s="63">
        <f>+'C'!K55/(D!O$94)</f>
        <v>0.12776193847197367</v>
      </c>
      <c r="P135" s="63">
        <f>+'C'!L55/(D!P$94)</f>
        <v>0.11313668528748463</v>
      </c>
      <c r="Q135" s="63">
        <f>+'C'!M55/(D!Q$94)</f>
        <v>0.26014866902895095</v>
      </c>
      <c r="R135" s="63">
        <f>+'C'!N55/(D!R$94)</f>
        <v>4.4765826619762715E-2</v>
      </c>
      <c r="S135" s="63">
        <f>+'C'!O55/(D!S$94)</f>
        <v>-7.179217363565347E-3</v>
      </c>
      <c r="T135" s="63">
        <f>+'C'!P55/(D!T$94)</f>
        <v>-0.10041626648792311</v>
      </c>
      <c r="U135" s="63">
        <f>+'C'!Q55/(D!U$94)</f>
        <v>-0.23523266879718049</v>
      </c>
      <c r="V135" s="63">
        <f>+'C'!R55/(D!V$94)</f>
        <v>-0.11175277269714871</v>
      </c>
      <c r="W135" s="63">
        <f>+'C'!S55/(D!W$94)</f>
        <v>-6.7345976786840012E-2</v>
      </c>
      <c r="X135" s="63">
        <f>+'C'!T55/(D!X$94)</f>
        <v>-9.0604134585913085E-2</v>
      </c>
      <c r="Y135" s="63">
        <f>+'C'!U55/(D!Y$94)</f>
        <v>-7.228891862665604E-2</v>
      </c>
      <c r="Z135" s="63">
        <f>+'C'!V55/(D!Z$94)</f>
        <v>-4.1059004005069656E-2</v>
      </c>
      <c r="AA135" s="63">
        <f>+'C'!W55/(D!AA$94)</f>
        <v>-2.4059500406438013E-2</v>
      </c>
      <c r="AB135" s="63">
        <f>+'C'!X55/(D!AB$94)</f>
        <v>6.7982669349205313E-2</v>
      </c>
      <c r="AC135" s="63">
        <f>+'C'!Y55/(D!AC$94)</f>
        <v>0.1117635698374026</v>
      </c>
      <c r="AD135" s="63">
        <f>+'C'!Z55/(D!AD$94)</f>
        <v>0.12624239279345115</v>
      </c>
    </row>
    <row r="136" spans="6:30" ht="15.75" thickBot="1" x14ac:dyDescent="0.3">
      <c r="F136" s="217" t="s">
        <v>26</v>
      </c>
      <c r="G136" s="218"/>
      <c r="H136" s="64">
        <f>+'C'!D56/(D!H$94)</f>
        <v>7.5669720768844215E-8</v>
      </c>
      <c r="I136" s="64">
        <f>+'C'!E56/(D!I$94)</f>
        <v>3.9110701174025113E-7</v>
      </c>
      <c r="J136" s="64">
        <f>+'C'!F56/(D!J$94)</f>
        <v>-1.8751258396144375E-8</v>
      </c>
      <c r="K136" s="64">
        <f>+'C'!G56/(D!K$94)</f>
        <v>0</v>
      </c>
      <c r="L136" s="64">
        <f>+'C'!H56/(D!L$94)</f>
        <v>-2.670962524759591E-5</v>
      </c>
      <c r="M136" s="64">
        <f>+'C'!I56/(D!M$94)</f>
        <v>0</v>
      </c>
      <c r="N136" s="64">
        <f>+'C'!J56/(D!N$94)</f>
        <v>-2.8471476941877606E-5</v>
      </c>
      <c r="O136" s="64">
        <f>+'C'!K56/(D!O$94)</f>
        <v>-4.4229040908312704E-4</v>
      </c>
      <c r="P136" s="64">
        <f>+'C'!L56/(D!P$94)</f>
        <v>-1.8892093320332672E-3</v>
      </c>
      <c r="Q136" s="64">
        <f>+'C'!M56/(D!Q$94)</f>
        <v>-1.8452466477238906E-3</v>
      </c>
      <c r="R136" s="64">
        <f>+'C'!N56/(D!R$94)</f>
        <v>-1.7104959335546043E-3</v>
      </c>
      <c r="S136" s="64">
        <f>+'C'!O56/(D!S$94)</f>
        <v>-1.416580312704937E-3</v>
      </c>
      <c r="T136" s="64">
        <f>+'C'!P56/(D!T$94)</f>
        <v>-4.0745071960507763E-4</v>
      </c>
      <c r="U136" s="64">
        <f>+'C'!Q56/(D!U$94)</f>
        <v>-5.1740199459285503E-4</v>
      </c>
      <c r="V136" s="64">
        <f>+'C'!R56/(D!V$94)</f>
        <v>1.0478070720721614E-4</v>
      </c>
      <c r="W136" s="64">
        <f>+'C'!S56/(D!W$94)</f>
        <v>1.631091774171811E-3</v>
      </c>
      <c r="X136" s="64">
        <f>+'C'!T56/(D!X$94)</f>
        <v>1.9180409326917185E-4</v>
      </c>
      <c r="Y136" s="64">
        <f>+'C'!U56/(D!Y$94)</f>
        <v>1.6044215785423951E-4</v>
      </c>
      <c r="Z136" s="64">
        <f>+'C'!V56/(D!Z$94)</f>
        <v>-1.3425589139419295E-4</v>
      </c>
      <c r="AA136" s="64">
        <f>+'C'!W56/(D!AA$94)</f>
        <v>2.0094886494290457E-4</v>
      </c>
      <c r="AB136" s="64">
        <f>+'C'!X56/(D!AB$94)</f>
        <v>2.5890541216496186E-4</v>
      </c>
      <c r="AC136" s="64">
        <f>+'C'!Y56/(D!AC$94)</f>
        <v>-3.3196354083784565E-4</v>
      </c>
      <c r="AD136" s="64">
        <f>+'C'!Z56/(D!AD$94)</f>
        <v>0</v>
      </c>
    </row>
    <row r="137" spans="6:30" x14ac:dyDescent="0.25">
      <c r="F137" s="1" t="s">
        <v>53</v>
      </c>
    </row>
    <row r="138" spans="6:30" ht="15.75" thickBot="1" x14ac:dyDescent="0.3"/>
    <row r="139" spans="6:30" ht="15.75" thickBot="1" x14ac:dyDescent="0.3">
      <c r="F139" s="7" t="s">
        <v>15</v>
      </c>
      <c r="G139" s="8"/>
      <c r="H139" s="17">
        <v>1995</v>
      </c>
      <c r="I139" s="9">
        <v>1996</v>
      </c>
      <c r="J139" s="17">
        <v>1997</v>
      </c>
      <c r="K139" s="9">
        <v>1998</v>
      </c>
      <c r="L139" s="17">
        <v>1999</v>
      </c>
      <c r="M139" s="9">
        <v>2000</v>
      </c>
      <c r="N139" s="17">
        <v>2001</v>
      </c>
      <c r="O139" s="9">
        <v>2002</v>
      </c>
      <c r="P139" s="17">
        <v>2003</v>
      </c>
      <c r="Q139" s="9">
        <v>2004</v>
      </c>
      <c r="R139" s="17">
        <v>2005</v>
      </c>
      <c r="S139" s="9">
        <v>2006</v>
      </c>
      <c r="T139" s="17">
        <v>2007</v>
      </c>
      <c r="U139" s="9">
        <v>2008</v>
      </c>
      <c r="V139" s="17">
        <v>2009</v>
      </c>
      <c r="W139" s="9">
        <v>2010</v>
      </c>
      <c r="X139" s="17">
        <v>2011</v>
      </c>
      <c r="Y139" s="9">
        <v>2012</v>
      </c>
      <c r="Z139" s="17">
        <v>2013</v>
      </c>
      <c r="AA139" s="9">
        <v>2014</v>
      </c>
      <c r="AB139" s="17">
        <v>2015</v>
      </c>
      <c r="AC139" s="10">
        <v>2016</v>
      </c>
      <c r="AD139" s="10">
        <v>2017</v>
      </c>
    </row>
    <row r="140" spans="6:30" ht="15.75" thickBot="1" x14ac:dyDescent="0.3">
      <c r="F140" s="192" t="s">
        <v>27</v>
      </c>
      <c r="G140" s="193"/>
      <c r="H140" s="60">
        <f>('C'!D46/2)/(D!H$94)</f>
        <v>2.3830059803965957</v>
      </c>
      <c r="I140" s="60">
        <f>('C'!E46/2)/(D!I$94)</f>
        <v>2.5142314249722042</v>
      </c>
      <c r="J140" s="60">
        <f>('C'!F46/2)/(D!J$94)</f>
        <v>1.8014723029787623</v>
      </c>
      <c r="K140" s="60">
        <f>('C'!G46/2)/(D!K$94)</f>
        <v>1.1192895563075098</v>
      </c>
      <c r="L140" s="60">
        <f>('C'!H46/2)/(D!L$94)</f>
        <v>1.4456613672239182</v>
      </c>
      <c r="M140" s="60">
        <f>('C'!I46/2)/(D!M$94)</f>
        <v>1.1404179925279934</v>
      </c>
      <c r="N140" s="60">
        <f>('C'!J46/2)/(D!N$94)</f>
        <v>0.60190443536444382</v>
      </c>
      <c r="O140" s="60">
        <f>('C'!K46/2)/(D!O$94)</f>
        <v>0.95475351270213138</v>
      </c>
      <c r="P140" s="60">
        <f>('C'!L46/2)/(D!P$94)</f>
        <v>1.0667195815779986</v>
      </c>
      <c r="Q140" s="60">
        <f>('C'!M46/2)/(D!Q$94)</f>
        <v>1.2794304867006323</v>
      </c>
      <c r="R140" s="60">
        <f>('C'!N46/2)/(D!R$94)</f>
        <v>1.2280527186808989</v>
      </c>
      <c r="S140" s="60">
        <f>('C'!O46/2)/(D!S$94)</f>
        <v>0.53699041483255994</v>
      </c>
      <c r="T140" s="60">
        <f>('C'!P46/2)/(D!T$94)</f>
        <v>0.47822402056800239</v>
      </c>
      <c r="U140" s="60">
        <f>('C'!Q46/2)/(D!U$94)</f>
        <v>0.25224909848872173</v>
      </c>
      <c r="V140" s="60">
        <f>('C'!R46/2)/(D!V$94)</f>
        <v>0.35229112771396637</v>
      </c>
      <c r="W140" s="60">
        <f>('C'!S46/2)/(D!W$94)</f>
        <v>0.60203711558632012</v>
      </c>
      <c r="X140" s="60">
        <f>('C'!T46/2)/(D!X$94)</f>
        <v>0.55502560418071478</v>
      </c>
      <c r="Y140" s="60">
        <f>('C'!U46/2)/(D!Y$94)</f>
        <v>0.9064197413448678</v>
      </c>
      <c r="Z140" s="60">
        <f>('C'!V46/2)/(D!Z$94)</f>
        <v>0.53098398369836886</v>
      </c>
      <c r="AA140" s="60">
        <f>('C'!W46/2)/(D!AA$94)</f>
        <v>-2.404046264455496E-2</v>
      </c>
      <c r="AB140" s="60">
        <f>('C'!X46/2)/(D!AB$94)</f>
        <v>0.36164344717148628</v>
      </c>
      <c r="AC140" s="60">
        <f>('C'!Y46/2)/(D!AC$94)</f>
        <v>0.65790136145576139</v>
      </c>
      <c r="AD140" s="60">
        <f>('C'!Z46/2)/(D!AD$94)</f>
        <v>0.69352935400391214</v>
      </c>
    </row>
    <row r="141" spans="6:30" x14ac:dyDescent="0.25">
      <c r="F141" s="213" t="s">
        <v>17</v>
      </c>
      <c r="G141" s="214"/>
      <c r="H141" s="62">
        <f>('C'!D47/2)/(D!H$94)</f>
        <v>2.8824704583074165E-2</v>
      </c>
      <c r="I141" s="62">
        <f>('C'!E47/2)/(D!I$94)</f>
        <v>3.4160624403065157E-3</v>
      </c>
      <c r="J141" s="62">
        <f>('C'!F47/2)/(D!J$94)</f>
        <v>3.9916506920062392E-2</v>
      </c>
      <c r="K141" s="62">
        <f>('C'!G47/2)/(D!K$94)</f>
        <v>1.4431085215261371E-2</v>
      </c>
      <c r="L141" s="62">
        <f>('C'!H47/2)/(D!L$94)</f>
        <v>0.14847186828227268</v>
      </c>
      <c r="M141" s="62">
        <f>('C'!I47/2)/(D!M$94)</f>
        <v>1.1557058324040555E-2</v>
      </c>
      <c r="N141" s="62">
        <f>('C'!J47/2)/(D!N$94)</f>
        <v>3.3637889152618283E-2</v>
      </c>
      <c r="O141" s="62">
        <f>('C'!K47/2)/(D!O$94)</f>
        <v>1.3140053397867285E-2</v>
      </c>
      <c r="P141" s="62">
        <f>('C'!L47/2)/(D!P$94)</f>
        <v>-3.7752766531190224E-2</v>
      </c>
      <c r="Q141" s="62">
        <f>('C'!M47/2)/(D!Q$94)</f>
        <v>-3.8168825092974444E-2</v>
      </c>
      <c r="R141" s="62">
        <f>('C'!N47/2)/(D!R$94)</f>
        <v>7.1618970515983829E-2</v>
      </c>
      <c r="S141" s="62">
        <f>('C'!O47/2)/(D!S$94)</f>
        <v>7.4712123038481584E-2</v>
      </c>
      <c r="T141" s="62">
        <f>('C'!P47/2)/(D!T$94)</f>
        <v>9.2550257553517715E-2</v>
      </c>
      <c r="U141" s="62">
        <f>('C'!Q47/2)/(D!U$94)</f>
        <v>-4.3606130395467894E-2</v>
      </c>
      <c r="V141" s="62">
        <f>('C'!R47/2)/(D!V$94)</f>
        <v>-0.13228089564155934</v>
      </c>
      <c r="W141" s="62">
        <f>('C'!S47/2)/(D!W$94)</f>
        <v>-3.570017702167641E-2</v>
      </c>
      <c r="X141" s="62">
        <f>('C'!T47/2)/(D!X$94)</f>
        <v>-0.1199049869881383</v>
      </c>
      <c r="Y141" s="62">
        <f>('C'!U47/2)/(D!Y$94)</f>
        <v>-2.4378773209103654E-2</v>
      </c>
      <c r="Z141" s="62">
        <f>('C'!V47/2)/(D!Z$94)</f>
        <v>-2.8340689304768376E-2</v>
      </c>
      <c r="AA141" s="62">
        <f>('C'!W47/2)/(D!AA$94)</f>
        <v>3.0152245242416432E-2</v>
      </c>
      <c r="AB141" s="62">
        <f>('C'!X47/2)/(D!AB$94)</f>
        <v>4.176014358411987E-2</v>
      </c>
      <c r="AC141" s="62">
        <f>('C'!Y47/2)/(D!AC$94)</f>
        <v>-2.1492300743554137E-2</v>
      </c>
      <c r="AD141" s="62">
        <f>('C'!Z47/2)/(D!AD$94)</f>
        <v>7.6280586424722616E-2</v>
      </c>
    </row>
    <row r="142" spans="6:30" x14ac:dyDescent="0.25">
      <c r="F142" s="215" t="s">
        <v>18</v>
      </c>
      <c r="G142" s="216"/>
      <c r="H142" s="63">
        <f>('C'!D48/2)/(D!H$94)</f>
        <v>1.6039332362768062E-3</v>
      </c>
      <c r="I142" s="63">
        <f>('C'!E48/2)/(D!I$94)</f>
        <v>3.0277034699382412E-3</v>
      </c>
      <c r="J142" s="63">
        <f>('C'!F48/2)/(D!J$94)</f>
        <v>8.3527011744165215E-4</v>
      </c>
      <c r="K142" s="63">
        <f>('C'!G48/2)/(D!K$94)</f>
        <v>-3.697898923969778E-4</v>
      </c>
      <c r="L142" s="63">
        <f>('C'!H48/2)/(D!L$94)</f>
        <v>-1.1803809515643139E-3</v>
      </c>
      <c r="M142" s="63">
        <f>('C'!I48/2)/(D!M$94)</f>
        <v>6.2850536756441496E-3</v>
      </c>
      <c r="N142" s="63">
        <f>('C'!J48/2)/(D!N$94)</f>
        <v>1.1727300541335878E-2</v>
      </c>
      <c r="O142" s="63">
        <f>('C'!K48/2)/(D!O$94)</f>
        <v>2.069603083384456E-2</v>
      </c>
      <c r="P142" s="63">
        <f>('C'!L48/2)/(D!P$94)</f>
        <v>2.8155090119180458E-2</v>
      </c>
      <c r="Q142" s="63">
        <f>('C'!M48/2)/(D!Q$94)</f>
        <v>2.7272117991600002E-2</v>
      </c>
      <c r="R142" s="63">
        <f>('C'!N48/2)/(D!R$94)</f>
        <v>2.7905879327335393E-2</v>
      </c>
      <c r="S142" s="63">
        <f>('C'!O48/2)/(D!S$94)</f>
        <v>4.2019517566265777E-2</v>
      </c>
      <c r="T142" s="63">
        <f>('C'!P48/2)/(D!T$94)</f>
        <v>2.0741306073162252E-2</v>
      </c>
      <c r="U142" s="63">
        <f>('C'!Q48/2)/(D!U$94)</f>
        <v>1.6826020494857284E-2</v>
      </c>
      <c r="V142" s="63">
        <f>('C'!R48/2)/(D!V$94)</f>
        <v>1.9239884778551743E-2</v>
      </c>
      <c r="W142" s="63">
        <f>('C'!S48/2)/(D!W$94)</f>
        <v>8.6540074216441189E-3</v>
      </c>
      <c r="X142" s="63">
        <f>('C'!T48/2)/(D!X$94)</f>
        <v>7.2567725440063147E-3</v>
      </c>
      <c r="Y142" s="63">
        <f>('C'!U48/2)/(D!Y$94)</f>
        <v>2.7165809499382003E-3</v>
      </c>
      <c r="Z142" s="63">
        <f>('C'!V48/2)/(D!Z$94)</f>
        <v>5.0494555291557882E-3</v>
      </c>
      <c r="AA142" s="63">
        <f>('C'!W48/2)/(D!AA$94)</f>
        <v>4.1218605370344687E-3</v>
      </c>
      <c r="AB142" s="63">
        <f>('C'!X48/2)/(D!AB$94)</f>
        <v>4.9306789037454083E-3</v>
      </c>
      <c r="AC142" s="63">
        <f>('C'!Y48/2)/(D!AC$94)</f>
        <v>6.1675919689325375E-3</v>
      </c>
      <c r="AD142" s="63">
        <f>('C'!Z48/2)/(D!AD$94)</f>
        <v>5.7931983213301546E-3</v>
      </c>
    </row>
    <row r="143" spans="6:30" x14ac:dyDescent="0.25">
      <c r="F143" s="213" t="s">
        <v>19</v>
      </c>
      <c r="G143" s="214"/>
      <c r="H143" s="63">
        <f>('C'!D49/2)/(D!H$94)</f>
        <v>-3.4582143387372772E-3</v>
      </c>
      <c r="I143" s="63">
        <f>('C'!E49/2)/(D!I$94)</f>
        <v>-1.8891338365540768E-2</v>
      </c>
      <c r="J143" s="63">
        <f>('C'!F49/2)/(D!J$94)</f>
        <v>-5.2412158002669025E-2</v>
      </c>
      <c r="K143" s="63">
        <f>('C'!G49/2)/(D!K$94)</f>
        <v>-4.4778195166441902E-2</v>
      </c>
      <c r="L143" s="63">
        <f>('C'!H49/2)/(D!L$94)</f>
        <v>-2.3208529426587625E-2</v>
      </c>
      <c r="M143" s="63">
        <f>('C'!I49/2)/(D!M$94)</f>
        <v>-2.5650999047815197E-2</v>
      </c>
      <c r="N143" s="63">
        <f>('C'!J49/2)/(D!N$94)</f>
        <v>-2.9794102295887331E-2</v>
      </c>
      <c r="O143" s="63">
        <f>('C'!K49/2)/(D!O$94)</f>
        <v>-8.7840519218418175E-3</v>
      </c>
      <c r="P143" s="63">
        <f>('C'!L49/2)/(D!P$94)</f>
        <v>-3.229744342271015E-3</v>
      </c>
      <c r="Q143" s="63">
        <f>('C'!M49/2)/(D!Q$94)</f>
        <v>-1.3172994182139448E-2</v>
      </c>
      <c r="R143" s="63">
        <f>('C'!N49/2)/(D!R$94)</f>
        <v>-1.0178211893841353E-2</v>
      </c>
      <c r="S143" s="63">
        <f>('C'!O49/2)/(D!S$94)</f>
        <v>-2.7820111541801206E-2</v>
      </c>
      <c r="T143" s="63">
        <f>('C'!P49/2)/(D!T$94)</f>
        <v>-1.8461077584991832E-2</v>
      </c>
      <c r="U143" s="63">
        <f>('C'!Q49/2)/(D!U$94)</f>
        <v>-2.3083327427777568E-2</v>
      </c>
      <c r="V143" s="63">
        <f>('C'!R49/2)/(D!V$94)</f>
        <v>-1.0173156724366835E-2</v>
      </c>
      <c r="W143" s="63">
        <f>('C'!S49/2)/(D!W$94)</f>
        <v>-2.1106124365082832E-2</v>
      </c>
      <c r="X143" s="63">
        <f>('C'!T49/2)/(D!X$94)</f>
        <v>-1.8583941051699564E-2</v>
      </c>
      <c r="Y143" s="63">
        <f>('C'!U49/2)/(D!Y$94)</f>
        <v>-1.0087703626367352E-2</v>
      </c>
      <c r="Z143" s="63">
        <f>('C'!V49/2)/(D!Z$94)</f>
        <v>-8.6739043029096536E-3</v>
      </c>
      <c r="AA143" s="63">
        <f>('C'!W49/2)/(D!AA$94)</f>
        <v>-4.1333162458342424E-3</v>
      </c>
      <c r="AB143" s="63">
        <f>('C'!X49/2)/(D!AB$94)</f>
        <v>-4.6557522699004891E-3</v>
      </c>
      <c r="AC143" s="63">
        <f>('C'!Y49/2)/(D!AC$94)</f>
        <v>-8.2940526575953979E-3</v>
      </c>
      <c r="AD143" s="63">
        <f>('C'!Z49/2)/(D!AD$94)</f>
        <v>2.8745788186438726E-4</v>
      </c>
    </row>
    <row r="144" spans="6:30" x14ac:dyDescent="0.25">
      <c r="F144" s="215" t="s">
        <v>20</v>
      </c>
      <c r="G144" s="216"/>
      <c r="H144" s="63">
        <f>('C'!D50/2)/(D!H$94)</f>
        <v>1.5871994396467017</v>
      </c>
      <c r="I144" s="63">
        <f>('C'!E50/2)/(D!I$94)</f>
        <v>1.7997108617902509</v>
      </c>
      <c r="J144" s="63">
        <f>('C'!F50/2)/(D!J$94)</f>
        <v>1.2037830811432946</v>
      </c>
      <c r="K144" s="63">
        <f>('C'!G50/2)/(D!K$94)</f>
        <v>0.66118189982318565</v>
      </c>
      <c r="L144" s="63">
        <f>('C'!H50/2)/(D!L$94)</f>
        <v>0.73405274658308595</v>
      </c>
      <c r="M144" s="63">
        <f>('C'!I50/2)/(D!M$94)</f>
        <v>0.6767471246530089</v>
      </c>
      <c r="N144" s="63">
        <f>('C'!J50/2)/(D!N$94)</f>
        <v>0.1723667287233937</v>
      </c>
      <c r="O144" s="63">
        <f>('C'!K50/2)/(D!O$94)</f>
        <v>0.38903467174204004</v>
      </c>
      <c r="P144" s="63">
        <f>('C'!L50/2)/(D!P$94)</f>
        <v>0.4190210618847382</v>
      </c>
      <c r="Q144" s="63">
        <f>('C'!M50/2)/(D!Q$94)</f>
        <v>0.56109386639952685</v>
      </c>
      <c r="R144" s="63">
        <f>('C'!N50/2)/(D!R$94)</f>
        <v>0.67816947242622283</v>
      </c>
      <c r="S144" s="63">
        <f>('C'!O50/2)/(D!S$94)</f>
        <v>0.23028096043285196</v>
      </c>
      <c r="T144" s="63">
        <f>('C'!P50/2)/(D!T$94)</f>
        <v>0.2208152904086447</v>
      </c>
      <c r="U144" s="63">
        <f>('C'!Q50/2)/(D!U$94)</f>
        <v>0.25385540672721674</v>
      </c>
      <c r="V144" s="63">
        <f>('C'!R50/2)/(D!V$94)</f>
        <v>0.18450474414788806</v>
      </c>
      <c r="W144" s="63">
        <f>('C'!S50/2)/(D!W$94)</f>
        <v>0.36651288012587147</v>
      </c>
      <c r="X144" s="63">
        <f>('C'!T50/2)/(D!X$94)</f>
        <v>0.35664934219479866</v>
      </c>
      <c r="Y144" s="63">
        <f>('C'!U50/2)/(D!Y$94)</f>
        <v>0.59808089379342344</v>
      </c>
      <c r="Z144" s="63">
        <f>('C'!V50/2)/(D!Z$94)</f>
        <v>0.2194065785724359</v>
      </c>
      <c r="AA144" s="63">
        <f>('C'!W50/2)/(D!AA$94)</f>
        <v>-0.16840209231697406</v>
      </c>
      <c r="AB144" s="63">
        <f>('C'!X50/2)/(D!AB$94)</f>
        <v>-8.2984131093177635E-2</v>
      </c>
      <c r="AC144" s="63">
        <f>('C'!Y50/2)/(D!AC$94)</f>
        <v>0.25809006748099023</v>
      </c>
      <c r="AD144" s="63">
        <f>('C'!Z50/2)/(D!AD$94)</f>
        <v>0.10354025622134956</v>
      </c>
    </row>
    <row r="145" spans="6:30" x14ac:dyDescent="0.25">
      <c r="F145" s="213" t="s">
        <v>21</v>
      </c>
      <c r="G145" s="214"/>
      <c r="H145" s="63">
        <f>('C'!D51/2)/(D!H$94)</f>
        <v>-1.5465404555636653E-2</v>
      </c>
      <c r="I145" s="63">
        <f>('C'!E51/2)/(D!I$94)</f>
        <v>-4.9510751230687523E-3</v>
      </c>
      <c r="J145" s="63">
        <f>('C'!F51/2)/(D!J$94)</f>
        <v>1.381358327897966E-3</v>
      </c>
      <c r="K145" s="63">
        <f>('C'!G51/2)/(D!K$94)</f>
        <v>8.3966486898405645E-3</v>
      </c>
      <c r="L145" s="63">
        <f>('C'!H51/2)/(D!L$94)</f>
        <v>-3.4559609634004901E-3</v>
      </c>
      <c r="M145" s="63">
        <f>('C'!I51/2)/(D!M$94)</f>
        <v>-4.8852659990972561E-3</v>
      </c>
      <c r="N145" s="63">
        <f>('C'!J51/2)/(D!N$94)</f>
        <v>2.2470675310315205E-4</v>
      </c>
      <c r="O145" s="63">
        <f>('C'!K51/2)/(D!O$94)</f>
        <v>3.1860920336160892E-2</v>
      </c>
      <c r="P145" s="63">
        <f>('C'!L51/2)/(D!P$94)</f>
        <v>4.2907692270325516E-2</v>
      </c>
      <c r="Q145" s="63">
        <f>('C'!M51/2)/(D!Q$94)</f>
        <v>5.1231543682398732E-2</v>
      </c>
      <c r="R145" s="63">
        <f>('C'!N51/2)/(D!R$94)</f>
        <v>2.4897902010793574E-2</v>
      </c>
      <c r="S145" s="63">
        <f>('C'!O51/2)/(D!S$94)</f>
        <v>1.1471067249635319E-2</v>
      </c>
      <c r="T145" s="63">
        <f>('C'!P51/2)/(D!T$94)</f>
        <v>4.1864341671435388E-3</v>
      </c>
      <c r="U145" s="63">
        <f>('C'!Q51/2)/(D!U$94)</f>
        <v>-2.9953467404357963E-3</v>
      </c>
      <c r="V145" s="63">
        <f>('C'!R51/2)/(D!V$94)</f>
        <v>-4.4268544382163183E-3</v>
      </c>
      <c r="W145" s="63">
        <f>('C'!S51/2)/(D!W$94)</f>
        <v>-4.1077048880680603E-3</v>
      </c>
      <c r="X145" s="63">
        <f>('C'!T51/2)/(D!X$94)</f>
        <v>-6.6088918634294733E-3</v>
      </c>
      <c r="Y145" s="63">
        <f>('C'!U51/2)/(D!Y$94)</f>
        <v>-5.1975884794804583E-3</v>
      </c>
      <c r="Z145" s="63">
        <f>('C'!V51/2)/(D!Z$94)</f>
        <v>-1.2817475155320853E-2</v>
      </c>
      <c r="AA145" s="63">
        <f>('C'!W51/2)/(D!AA$94)</f>
        <v>-4.9750308288698468E-2</v>
      </c>
      <c r="AB145" s="63">
        <f>('C'!X51/2)/(D!AB$94)</f>
        <v>-1.8787365100231823E-2</v>
      </c>
      <c r="AC145" s="63">
        <f>('C'!Y51/2)/(D!AC$94)</f>
        <v>-3.7379664156125494E-2</v>
      </c>
      <c r="AD145" s="63">
        <f>('C'!Z51/2)/(D!AD$94)</f>
        <v>-2.8415245339275742E-2</v>
      </c>
    </row>
    <row r="146" spans="6:30" x14ac:dyDescent="0.25">
      <c r="F146" s="215" t="s">
        <v>22</v>
      </c>
      <c r="G146" s="216"/>
      <c r="H146" s="63">
        <f>('C'!D52/2)/(D!H$94)</f>
        <v>0.54156273251276255</v>
      </c>
      <c r="I146" s="63">
        <f>('C'!E52/2)/(D!I$94)</f>
        <v>0.53537136162814714</v>
      </c>
      <c r="J146" s="63">
        <f>('C'!F52/2)/(D!J$94)</f>
        <v>0.50930030412150196</v>
      </c>
      <c r="K146" s="63">
        <f>('C'!G52/2)/(D!K$94)</f>
        <v>0.43755316514531895</v>
      </c>
      <c r="L146" s="63">
        <f>('C'!H52/2)/(D!L$94)</f>
        <v>0.48232802847200779</v>
      </c>
      <c r="M146" s="63">
        <f>('C'!I52/2)/(D!M$94)</f>
        <v>0.45368037639287201</v>
      </c>
      <c r="N146" s="63">
        <f>('C'!J52/2)/(D!N$94)</f>
        <v>0.37875556897707779</v>
      </c>
      <c r="O146" s="63">
        <f>('C'!K52/2)/(D!O$94)</f>
        <v>0.43595166202786728</v>
      </c>
      <c r="P146" s="63">
        <f>('C'!L52/2)/(D!P$94)</f>
        <v>0.53752868484382688</v>
      </c>
      <c r="Q146" s="63">
        <f>('C'!M52/2)/(D!Q$94)</f>
        <v>0.62545022568998121</v>
      </c>
      <c r="R146" s="63">
        <f>('C'!N52/2)/(D!R$94)</f>
        <v>0.53361689394876743</v>
      </c>
      <c r="S146" s="63">
        <f>('C'!O52/2)/(D!S$94)</f>
        <v>0.57811295614595026</v>
      </c>
      <c r="T146" s="63">
        <f>('C'!P52/2)/(D!T$94)</f>
        <v>0.49279248584464308</v>
      </c>
      <c r="U146" s="63">
        <f>('C'!Q52/2)/(D!U$94)</f>
        <v>0.46898172671171379</v>
      </c>
      <c r="V146" s="63">
        <f>('C'!R52/2)/(D!V$94)</f>
        <v>0.39388761437562109</v>
      </c>
      <c r="W146" s="63">
        <f>('C'!S52/2)/(D!W$94)</f>
        <v>0.43204387957718865</v>
      </c>
      <c r="X146" s="63">
        <f>('C'!T52/2)/(D!X$94)</f>
        <v>0.39862599327530196</v>
      </c>
      <c r="Y146" s="63">
        <f>('C'!U52/2)/(D!Y$94)</f>
        <v>0.36784845592274629</v>
      </c>
      <c r="Z146" s="63">
        <f>('C'!V52/2)/(D!Z$94)</f>
        <v>0.3969923009966615</v>
      </c>
      <c r="AA146" s="63">
        <f>('C'!W52/2)/(D!AA$94)</f>
        <v>0.33388268142497673</v>
      </c>
      <c r="AB146" s="63">
        <f>('C'!X52/2)/(D!AB$94)</f>
        <v>0.47395716793319748</v>
      </c>
      <c r="AC146" s="63">
        <f>('C'!Y52/2)/(D!AC$94)</f>
        <v>0.4664448345863843</v>
      </c>
      <c r="AD146" s="63">
        <f>('C'!Z52/2)/(D!AD$94)</f>
        <v>0.47916873892907369</v>
      </c>
    </row>
    <row r="147" spans="6:30" x14ac:dyDescent="0.25">
      <c r="F147" s="213" t="s">
        <v>23</v>
      </c>
      <c r="G147" s="214"/>
      <c r="H147" s="63">
        <f>('C'!D53/2)/(D!H$94)</f>
        <v>2.820615866558944E-2</v>
      </c>
      <c r="I147" s="63">
        <f>('C'!E53/2)/(D!I$94)</f>
        <v>3.1898379108841329E-3</v>
      </c>
      <c r="J147" s="63">
        <f>('C'!F53/2)/(D!J$94)</f>
        <v>-7.4712279562867676E-2</v>
      </c>
      <c r="K147" s="63">
        <f>('C'!G53/2)/(D!K$94)</f>
        <v>-8.819961538630193E-2</v>
      </c>
      <c r="L147" s="63">
        <f>('C'!H53/2)/(D!L$94)</f>
        <v>-4.0133242422965648E-2</v>
      </c>
      <c r="M147" s="63">
        <f>('C'!I53/2)/(D!M$94)</f>
        <v>-0.11802221394539185</v>
      </c>
      <c r="N147" s="63">
        <f>('C'!J53/2)/(D!N$94)</f>
        <v>-0.11185354735068474</v>
      </c>
      <c r="O147" s="63">
        <f>('C'!K53/2)/(D!O$94)</f>
        <v>-9.0969176296637463E-2</v>
      </c>
      <c r="P147" s="63">
        <f>('C'!L53/2)/(D!P$94)</f>
        <v>-6.9639055378483139E-2</v>
      </c>
      <c r="Q147" s="63">
        <f>('C'!M53/2)/(D!Q$94)</f>
        <v>-0.16159489221177406</v>
      </c>
      <c r="R147" s="63">
        <f>('C'!N53/2)/(D!R$94)</f>
        <v>-0.2191111306255365</v>
      </c>
      <c r="S147" s="63">
        <f>('C'!O53/2)/(D!S$94)</f>
        <v>-0.46655410442289358</v>
      </c>
      <c r="T147" s="63">
        <f>('C'!P53/2)/(D!T$94)</f>
        <v>-0.44489952527211224</v>
      </c>
      <c r="U147" s="63">
        <f>('C'!Q53/2)/(D!U$94)</f>
        <v>-0.40262856973338157</v>
      </c>
      <c r="V147" s="63">
        <f>('C'!R53/2)/(D!V$94)</f>
        <v>-0.20711510565841074</v>
      </c>
      <c r="W147" s="63">
        <f>('C'!S53/2)/(D!W$94)</f>
        <v>-0.24723659962387412</v>
      </c>
      <c r="X147" s="63">
        <f>('C'!T53/2)/(D!X$94)</f>
        <v>-0.26832165512398087</v>
      </c>
      <c r="Y147" s="63">
        <f>('C'!U53/2)/(D!Y$94)</f>
        <v>-0.15386732700973293</v>
      </c>
      <c r="Z147" s="63">
        <f>('C'!V53/2)/(D!Z$94)</f>
        <v>-0.17127627681412447</v>
      </c>
      <c r="AA147" s="63">
        <f>('C'!W53/2)/(D!AA$94)</f>
        <v>-0.27229525731991311</v>
      </c>
      <c r="AB147" s="63">
        <f>('C'!X53/2)/(D!AB$94)</f>
        <v>-0.29427524767337404</v>
      </c>
      <c r="AC147" s="63">
        <f>('C'!Y53/2)/(D!AC$94)</f>
        <v>-0.26707819992067161</v>
      </c>
      <c r="AD147" s="63">
        <f>('C'!Z53/2)/(D!AD$94)</f>
        <v>-0.18337445073802908</v>
      </c>
    </row>
    <row r="148" spans="6:30" x14ac:dyDescent="0.25">
      <c r="F148" s="215" t="s">
        <v>24</v>
      </c>
      <c r="G148" s="216"/>
      <c r="H148" s="63">
        <f>('C'!D54/2)/(D!H$94)</f>
        <v>8.6020544037954019E-2</v>
      </c>
      <c r="I148" s="63">
        <f>('C'!E54/2)/(D!I$94)</f>
        <v>6.005283488635034E-2</v>
      </c>
      <c r="J148" s="63">
        <f>('C'!F54/2)/(D!J$94)</f>
        <v>7.8188153453614975E-2</v>
      </c>
      <c r="K148" s="63">
        <f>('C'!G54/2)/(D!K$94)</f>
        <v>6.0689283072448995E-2</v>
      </c>
      <c r="L148" s="63">
        <f>('C'!H54/2)/(D!L$94)</f>
        <v>6.1456213861125125E-2</v>
      </c>
      <c r="M148" s="63">
        <f>('C'!I54/2)/(D!M$94)</f>
        <v>5.8675000752048859E-2</v>
      </c>
      <c r="N148" s="63">
        <f>('C'!J54/2)/(D!N$94)</f>
        <v>6.8978028443270556E-2</v>
      </c>
      <c r="O148" s="63">
        <f>('C'!K54/2)/(D!O$94)</f>
        <v>0.10016325179868785</v>
      </c>
      <c r="P148" s="63">
        <f>('C'!L54/2)/(D!P$94)</f>
        <v>9.4105313750781183E-2</v>
      </c>
      <c r="Q148" s="63">
        <f>('C'!M54/2)/(D!Q$94)</f>
        <v>9.8168070624353898E-2</v>
      </c>
      <c r="R148" s="63">
        <f>('C'!N54/2)/(D!R$94)</f>
        <v>9.9605182108135376E-2</v>
      </c>
      <c r="S148" s="63">
        <f>('C'!O54/2)/(D!S$94)</f>
        <v>9.9065782193520149E-2</v>
      </c>
      <c r="T148" s="63">
        <f>('C'!P54/2)/(D!T$94)</f>
        <v>0.16091065976958605</v>
      </c>
      <c r="U148" s="63">
        <f>('C'!Q54/2)/(D!U$94)</f>
        <v>0.10277409808190494</v>
      </c>
      <c r="V148" s="63">
        <f>('C'!R54/2)/(D!V$94)</f>
        <v>0.16447880947254021</v>
      </c>
      <c r="W148" s="63">
        <f>('C'!S54/2)/(D!W$94)</f>
        <v>0.13583491251342203</v>
      </c>
      <c r="X148" s="63">
        <f>('C'!T54/2)/(D!X$94)</f>
        <v>0.25111813916860787</v>
      </c>
      <c r="Y148" s="63">
        <f>('C'!U54/2)/(D!Y$94)</f>
        <v>0.16736988083134108</v>
      </c>
      <c r="Z148" s="63">
        <f>('C'!V54/2)/(D!Z$94)</f>
        <v>0.15124039397852629</v>
      </c>
      <c r="AA148" s="63">
        <f>('C'!W54/2)/(D!AA$94)</f>
        <v>0.11431388058967197</v>
      </c>
      <c r="AB148" s="63">
        <f>('C'!X54/2)/(D!AB$94)</f>
        <v>0.2075763405189876</v>
      </c>
      <c r="AC148" s="63">
        <f>('C'!Y54/2)/(D!AC$94)</f>
        <v>0.20572797795142506</v>
      </c>
      <c r="AD148" s="63">
        <f>('C'!Z54/2)/(D!AD$94)</f>
        <v>0.1771283516963853</v>
      </c>
    </row>
    <row r="149" spans="6:30" x14ac:dyDescent="0.25">
      <c r="F149" s="213" t="s">
        <v>25</v>
      </c>
      <c r="G149" s="214"/>
      <c r="H149" s="63">
        <f>('C'!D55/2)/(D!H$94)</f>
        <v>0.12851188662434843</v>
      </c>
      <c r="I149" s="63">
        <f>('C'!E55/2)/(D!I$94)</f>
        <v>0.13330476978949024</v>
      </c>
      <c r="J149" s="63">
        <f>('C'!F55/2)/(D!J$94)</f>
        <v>9.519218834366501E-2</v>
      </c>
      <c r="K149" s="63">
        <f>('C'!G55/2)/(D!K$94)</f>
        <v>7.0384937672430981E-2</v>
      </c>
      <c r="L149" s="63">
        <f>('C'!H55/2)/(D!L$94)</f>
        <v>8.73438915816349E-2</v>
      </c>
      <c r="M149" s="63">
        <f>('C'!I55/2)/(D!M$94)</f>
        <v>8.2032067961141278E-2</v>
      </c>
      <c r="N149" s="63">
        <f>('C'!J55/2)/(D!N$94)</f>
        <v>7.7876052335494855E-2</v>
      </c>
      <c r="O149" s="63">
        <f>('C'!K55/2)/(D!O$94)</f>
        <v>6.3880969235986837E-2</v>
      </c>
      <c r="P149" s="63">
        <f>('C'!L55/2)/(D!P$94)</f>
        <v>5.6568342643742317E-2</v>
      </c>
      <c r="Q149" s="63">
        <f>('C'!M55/2)/(D!Q$94)</f>
        <v>0.13007433451447548</v>
      </c>
      <c r="R149" s="63">
        <f>('C'!N55/2)/(D!R$94)</f>
        <v>2.2382913309881357E-2</v>
      </c>
      <c r="S149" s="63">
        <f>('C'!O55/2)/(D!S$94)</f>
        <v>-3.5896086817826735E-3</v>
      </c>
      <c r="T149" s="63">
        <f>('C'!P55/2)/(D!T$94)</f>
        <v>-5.0208133243961554E-2</v>
      </c>
      <c r="U149" s="63">
        <f>('C'!Q55/2)/(D!U$94)</f>
        <v>-0.11761633439859025</v>
      </c>
      <c r="V149" s="63">
        <f>('C'!R55/2)/(D!V$94)</f>
        <v>-5.5876386348574357E-2</v>
      </c>
      <c r="W149" s="63">
        <f>('C'!S55/2)/(D!W$94)</f>
        <v>-3.3672988393420006E-2</v>
      </c>
      <c r="X149" s="63">
        <f>('C'!T55/2)/(D!X$94)</f>
        <v>-4.5302067292956542E-2</v>
      </c>
      <c r="Y149" s="63">
        <f>('C'!U55/2)/(D!Y$94)</f>
        <v>-3.614445931332802E-2</v>
      </c>
      <c r="Z149" s="63">
        <f>('C'!V55/2)/(D!Z$94)</f>
        <v>-2.0529502002534828E-2</v>
      </c>
      <c r="AA149" s="63">
        <f>('C'!W55/2)/(D!AA$94)</f>
        <v>-1.2029750203219006E-2</v>
      </c>
      <c r="AB149" s="63">
        <f>('C'!X55/2)/(D!AB$94)</f>
        <v>3.3991334674602657E-2</v>
      </c>
      <c r="AC149" s="63">
        <f>('C'!Y55/2)/(D!AC$94)</f>
        <v>5.5881784918701299E-2</v>
      </c>
      <c r="AD149" s="63">
        <f>('C'!Z55/2)/(D!AD$94)</f>
        <v>6.3121196396725573E-2</v>
      </c>
    </row>
    <row r="150" spans="6:30" ht="15.75" thickBot="1" x14ac:dyDescent="0.3">
      <c r="F150" s="217" t="s">
        <v>26</v>
      </c>
      <c r="G150" s="218"/>
      <c r="H150" s="64">
        <f>('C'!D56/2)/(D!H$94)</f>
        <v>3.7834860384422107E-8</v>
      </c>
      <c r="I150" s="64">
        <f>('C'!E56/2)/(D!I$94)</f>
        <v>1.9555350587012556E-7</v>
      </c>
      <c r="J150" s="64">
        <f>('C'!F56/2)/(D!J$94)</f>
        <v>-9.3756291980721877E-9</v>
      </c>
      <c r="K150" s="64">
        <f>('C'!G56/2)/(D!K$94)</f>
        <v>0</v>
      </c>
      <c r="L150" s="64">
        <f>('C'!H56/2)/(D!L$94)</f>
        <v>-1.3354812623797955E-5</v>
      </c>
      <c r="M150" s="64">
        <f>('C'!I56/2)/(D!M$94)</f>
        <v>0</v>
      </c>
      <c r="N150" s="64">
        <f>('C'!J56/2)/(D!N$94)</f>
        <v>-1.4235738470938803E-5</v>
      </c>
      <c r="O150" s="64">
        <f>('C'!K56/2)/(D!O$94)</f>
        <v>-2.2114520454156352E-4</v>
      </c>
      <c r="P150" s="64">
        <f>('C'!L56/2)/(D!P$94)</f>
        <v>-9.4460466601663359E-4</v>
      </c>
      <c r="Q150" s="64">
        <f>('C'!M56/2)/(D!Q$94)</f>
        <v>-9.2262332386194531E-4</v>
      </c>
      <c r="R150" s="64">
        <f>('C'!N56/2)/(D!R$94)</f>
        <v>-8.5524796677730215E-4</v>
      </c>
      <c r="S150" s="64">
        <f>('C'!O56/2)/(D!S$94)</f>
        <v>-7.082901563524685E-4</v>
      </c>
      <c r="T150" s="64">
        <f>('C'!P56/2)/(D!T$94)</f>
        <v>-2.0372535980253882E-4</v>
      </c>
      <c r="U150" s="64">
        <f>('C'!Q56/2)/(D!U$94)</f>
        <v>-2.5870099729642752E-4</v>
      </c>
      <c r="V150" s="64">
        <f>('C'!R56/2)/(D!V$94)</f>
        <v>5.2390353603608069E-5</v>
      </c>
      <c r="W150" s="64">
        <f>('C'!S56/2)/(D!W$94)</f>
        <v>8.1554588708590548E-4</v>
      </c>
      <c r="X150" s="64">
        <f>('C'!T56/2)/(D!X$94)</f>
        <v>9.5902046634585927E-5</v>
      </c>
      <c r="Y150" s="64">
        <f>('C'!U56/2)/(D!Y$94)</f>
        <v>8.0221078927119753E-5</v>
      </c>
      <c r="Z150" s="64">
        <f>('C'!V56/2)/(D!Z$94)</f>
        <v>-6.7127945697096475E-5</v>
      </c>
      <c r="AA150" s="64">
        <f>('C'!W56/2)/(D!AA$94)</f>
        <v>1.0047443247145229E-4</v>
      </c>
      <c r="AB150" s="64">
        <f>('C'!X56/2)/(D!AB$94)</f>
        <v>1.2945270608248093E-4</v>
      </c>
      <c r="AC150" s="64">
        <f>('C'!Y56/2)/(D!AC$94)</f>
        <v>-1.6598177041892283E-4</v>
      </c>
      <c r="AD150" s="64">
        <f>('C'!Z56/2)/(D!AD$94)</f>
        <v>0</v>
      </c>
    </row>
    <row r="151" spans="6:30" x14ac:dyDescent="0.25">
      <c r="F151" s="1" t="s">
        <v>53</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113"/>
  <sheetViews>
    <sheetView showGridLines="0" topLeftCell="U64" workbookViewId="0">
      <selection activeCell="AC85" sqref="AC85"/>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s>
  <sheetData>
    <row r="7" spans="2:11" ht="15" customHeight="1" x14ac:dyDescent="0.25">
      <c r="B7" s="203" t="s">
        <v>10</v>
      </c>
      <c r="C7" s="203"/>
      <c r="D7" s="203"/>
      <c r="E7" s="80"/>
      <c r="J7" s="189" t="s">
        <v>43</v>
      </c>
      <c r="K7" s="189"/>
    </row>
    <row r="8" spans="2:11" x14ac:dyDescent="0.25">
      <c r="B8" s="203"/>
      <c r="C8" s="203"/>
      <c r="D8" s="203"/>
      <c r="E8" s="80"/>
      <c r="J8" s="189"/>
      <c r="K8" s="189"/>
    </row>
    <row r="9" spans="2:11" x14ac:dyDescent="0.25">
      <c r="B9" s="203"/>
      <c r="C9" s="203"/>
      <c r="D9" s="203"/>
      <c r="E9" s="80"/>
      <c r="J9" s="189"/>
      <c r="K9" s="189"/>
    </row>
    <row r="10" spans="2:11" x14ac:dyDescent="0.25">
      <c r="B10" s="203"/>
      <c r="C10" s="203"/>
      <c r="D10" s="203"/>
      <c r="E10" s="80"/>
      <c r="J10" s="189"/>
      <c r="K10" s="189"/>
    </row>
    <row r="11" spans="2:11" x14ac:dyDescent="0.25">
      <c r="B11" s="203"/>
      <c r="C11" s="203"/>
      <c r="D11" s="203"/>
      <c r="E11" s="80"/>
      <c r="J11" s="189"/>
      <c r="K11" s="189"/>
    </row>
    <row r="12" spans="2:11" x14ac:dyDescent="0.25">
      <c r="B12" s="203"/>
      <c r="C12" s="203"/>
      <c r="D12" s="203"/>
      <c r="E12" s="80"/>
      <c r="J12" s="189"/>
      <c r="K12" s="189"/>
    </row>
    <row r="13" spans="2:11" x14ac:dyDescent="0.25">
      <c r="B13" s="203"/>
      <c r="C13" s="203"/>
      <c r="D13" s="203"/>
      <c r="E13" s="80"/>
      <c r="J13" s="189"/>
      <c r="K13" s="189"/>
    </row>
    <row r="14" spans="2:11" x14ac:dyDescent="0.25">
      <c r="B14" s="203"/>
      <c r="C14" s="203"/>
      <c r="D14" s="203"/>
      <c r="E14" s="80"/>
      <c r="J14" s="189"/>
      <c r="K14" s="189"/>
    </row>
    <row r="15" spans="2:11" x14ac:dyDescent="0.25">
      <c r="B15" s="203"/>
      <c r="C15" s="203"/>
      <c r="D15" s="203"/>
      <c r="E15" s="80"/>
      <c r="J15" s="189"/>
      <c r="K15" s="189"/>
    </row>
    <row r="16" spans="2:11" x14ac:dyDescent="0.25">
      <c r="B16" s="203"/>
      <c r="C16" s="203"/>
      <c r="D16" s="203"/>
      <c r="E16" s="80"/>
      <c r="J16" s="189"/>
      <c r="K16" s="189"/>
    </row>
    <row r="17" spans="2:12" x14ac:dyDescent="0.25">
      <c r="B17" s="190" t="s">
        <v>3</v>
      </c>
      <c r="C17" s="190"/>
      <c r="D17" s="190"/>
      <c r="G17" s="81" t="s">
        <v>3</v>
      </c>
      <c r="H17" s="81"/>
      <c r="I17" s="81"/>
      <c r="J17" s="81" t="s">
        <v>3</v>
      </c>
      <c r="K17" s="81"/>
      <c r="L17" s="81"/>
    </row>
    <row r="44" spans="4:28" ht="15.75" thickBot="1" x14ac:dyDescent="0.3"/>
    <row r="45" spans="4:28"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row>
    <row r="46" spans="4:28" ht="15.75" thickBot="1" x14ac:dyDescent="0.3">
      <c r="D46" s="192" t="s">
        <v>27</v>
      </c>
      <c r="E46" s="193"/>
      <c r="F46" s="65">
        <f>+A!D46/E!E60</f>
        <v>1.107061328125E-4</v>
      </c>
      <c r="G46" s="65">
        <f>+A!E46/E!F60</f>
        <v>1.1450465420560748E-4</v>
      </c>
      <c r="H46" s="65">
        <f>+A!F46/E!G60</f>
        <v>9.7507055655296235E-5</v>
      </c>
      <c r="I46" s="65">
        <f>+A!G46/E!H60</f>
        <v>6.7727014652014652E-5</v>
      </c>
      <c r="J46" s="65">
        <f>+A!H46/E!I60</f>
        <v>6.334592920353982E-5</v>
      </c>
      <c r="K46" s="65">
        <f>+A!I46/E!J60</f>
        <v>5.8391771159874609E-5</v>
      </c>
      <c r="L46" s="65">
        <f>+A!J46/E!K60</f>
        <v>4.5188631921824108E-5</v>
      </c>
      <c r="M46" s="65">
        <f>+A!K46/E!L60</f>
        <v>5.3930791925465837E-5</v>
      </c>
      <c r="N46" s="65">
        <f>+A!L46/E!M60</f>
        <v>5.2716466666666669E-5</v>
      </c>
      <c r="O46" s="65">
        <f>+A!M46/E!N60</f>
        <v>5.9286546840958604E-5</v>
      </c>
      <c r="P46" s="65">
        <f>+A!N46/E!O60</f>
        <v>6.7627495238095238E-5</v>
      </c>
      <c r="Q46" s="65">
        <f>+A!O46/E!P60</f>
        <v>5.7193909090909098E-5</v>
      </c>
      <c r="R46" s="65">
        <f>+A!P46/E!Q60</f>
        <v>5.757567857142857E-5</v>
      </c>
      <c r="S46" s="65">
        <f>+A!Q46/E!R60</f>
        <v>5.3081863354037264E-5</v>
      </c>
      <c r="T46" s="65">
        <f>+A!R46/E!S60</f>
        <v>6.3042568000000004E-5</v>
      </c>
      <c r="U46" s="65">
        <f>+A!S46/E!T60</f>
        <v>7.3976470588235288E-5</v>
      </c>
      <c r="V46" s="65">
        <f>+A!T46/E!U60</f>
        <v>7.6331530054644814E-5</v>
      </c>
      <c r="W46" s="65">
        <f>+A!U46/E!V60</f>
        <v>8.5518324324324318E-5</v>
      </c>
      <c r="X46" s="65">
        <f>+A!V46/E!W60</f>
        <v>6.7049105263157892E-5</v>
      </c>
      <c r="Y46" s="65">
        <f>+A!W46/E!X60</f>
        <v>6.2454052631578941E-5</v>
      </c>
      <c r="Z46" s="65">
        <f>+A!X46/E!Y60</f>
        <v>6.9580484848484855E-5</v>
      </c>
      <c r="AA46" s="65">
        <f>+A!Y46/E!Z60</f>
        <v>6.5674874999999995E-5</v>
      </c>
      <c r="AB46" s="65">
        <f>+A!Z46/E!AA60</f>
        <v>6.3181638418079094E-5</v>
      </c>
    </row>
    <row r="47" spans="4:28" x14ac:dyDescent="0.25">
      <c r="D47" s="213" t="s">
        <v>17</v>
      </c>
      <c r="E47" s="214"/>
      <c r="F47" s="66">
        <f>+A!D47/E!E61</f>
        <v>1.0081506925207756E-4</v>
      </c>
      <c r="G47" s="66">
        <f>+A!E47/E!F61</f>
        <v>9.1252890625000005E-5</v>
      </c>
      <c r="H47" s="66">
        <f>+A!F47/E!G61</f>
        <v>1.0624820855614974E-4</v>
      </c>
      <c r="I47" s="66">
        <f>+A!G47/E!H61</f>
        <v>7.9495097493036211E-5</v>
      </c>
      <c r="J47" s="66">
        <f>+A!H47/E!I61</f>
        <v>1.2740474285714287E-4</v>
      </c>
      <c r="K47" s="66">
        <f>+A!I47/E!J61</f>
        <v>8.9412626865671639E-5</v>
      </c>
      <c r="L47" s="66">
        <f>+A!J47/E!K61</f>
        <v>1.2602122507122506E-4</v>
      </c>
      <c r="M47" s="66">
        <f>+A!K47/E!L61</f>
        <v>9.0326324324324316E-5</v>
      </c>
      <c r="N47" s="66">
        <f>+A!L47/E!M61</f>
        <v>6.3648419811320755E-5</v>
      </c>
      <c r="O47" s="66">
        <f>+A!M47/E!N61</f>
        <v>6.4706339468302657E-5</v>
      </c>
      <c r="P47" s="66">
        <f>+A!N47/E!O61</f>
        <v>1.3637935064935065E-4</v>
      </c>
      <c r="Q47" s="66">
        <f>+A!O47/E!P61</f>
        <v>1.4846203361344539E-4</v>
      </c>
      <c r="R47" s="66">
        <f>+A!P47/E!Q61</f>
        <v>1.4233319268635723E-4</v>
      </c>
      <c r="S47" s="66">
        <f>+A!Q47/E!R61</f>
        <v>9.8937122807017544E-5</v>
      </c>
      <c r="T47" s="66">
        <f>+A!R47/E!S61</f>
        <v>1.2161594351732992E-4</v>
      </c>
      <c r="U47" s="66">
        <f>+A!S47/E!T61</f>
        <v>1.4899461009174313E-4</v>
      </c>
      <c r="V47" s="66">
        <f>+A!T47/E!U61</f>
        <v>1.3368095238095238E-4</v>
      </c>
      <c r="W47" s="66">
        <f>+A!U47/E!V61</f>
        <v>1.9441219047619047E-4</v>
      </c>
      <c r="X47" s="66">
        <f>+A!V47/E!W61</f>
        <v>1.3446628318584071E-4</v>
      </c>
      <c r="Y47" s="66">
        <f>+A!W47/E!X61</f>
        <v>1.4935948717948719E-4</v>
      </c>
      <c r="Z47" s="66">
        <f>+A!X47/E!Y61</f>
        <v>1.5369962264150943E-4</v>
      </c>
      <c r="AA47" s="66">
        <f>+A!Y47/E!Z61</f>
        <v>1.2880675925925925E-4</v>
      </c>
      <c r="AB47" s="66">
        <f>+A!Z47/E!AA61</f>
        <v>1.3452939655172414E-4</v>
      </c>
    </row>
    <row r="48" spans="4:28" x14ac:dyDescent="0.25">
      <c r="D48" s="52" t="s">
        <v>18</v>
      </c>
      <c r="E48" s="53"/>
      <c r="F48" s="67">
        <f>+A!D48/E!E62</f>
        <v>7.4598702117529038E-6</v>
      </c>
      <c r="G48" s="67">
        <f>+A!E48/E!F62</f>
        <v>1.1968466287878338E-5</v>
      </c>
      <c r="H48" s="67">
        <f>+A!F48/E!G62</f>
        <v>6.9454515968984402E-6</v>
      </c>
      <c r="I48" s="67">
        <f>+A!G48/E!H62</f>
        <v>5.5838357294913351E-6</v>
      </c>
      <c r="J48" s="67">
        <f>+A!H48/E!I62</f>
        <v>6.9107530074012771E-6</v>
      </c>
      <c r="K48" s="67">
        <f>+A!I48/E!J62</f>
        <v>2.8214481560496142E-5</v>
      </c>
      <c r="L48" s="67">
        <f>+A!J48/E!K62</f>
        <v>4.2444103896439841E-5</v>
      </c>
      <c r="M48" s="67">
        <f>+A!K48/E!L62</f>
        <v>6.6221752924088692E-5</v>
      </c>
      <c r="N48" s="67">
        <f>+A!L48/E!M62</f>
        <v>7.6254869035576294E-5</v>
      </c>
      <c r="O48" s="67">
        <f>+A!M48/E!N62</f>
        <v>8.1276669741434375E-5</v>
      </c>
      <c r="P48" s="67">
        <f>+A!N48/E!O62</f>
        <v>9.7474020197115338E-5</v>
      </c>
      <c r="Q48" s="67">
        <f>+A!O48/E!P62</f>
        <v>1.4690767284903397E-4</v>
      </c>
      <c r="R48" s="67">
        <f>+A!P48/E!Q62</f>
        <v>7.906488181818183E-5</v>
      </c>
      <c r="S48" s="67">
        <f>+A!Q48/E!R62</f>
        <v>6.9573058333333328E-5</v>
      </c>
      <c r="T48" s="67">
        <f>+A!R48/E!S62</f>
        <v>8.0238300884955744E-5</v>
      </c>
      <c r="U48" s="67">
        <f>+A!S48/E!T62</f>
        <v>4.3658249999999998E-5</v>
      </c>
      <c r="V48" s="67">
        <f>+A!T48/E!U62</f>
        <v>3.6004942857142854E-5</v>
      </c>
      <c r="W48" s="67">
        <f>+A!U48/E!V62</f>
        <v>1.5228840277777777E-5</v>
      </c>
      <c r="X48" s="67">
        <f>+A!V48/E!W62</f>
        <v>2.7208139072847684E-5</v>
      </c>
      <c r="Y48" s="67">
        <f>+A!W48/E!X62</f>
        <v>2.1880598684210528E-5</v>
      </c>
      <c r="Z48" s="67">
        <f>+A!X48/E!Y62</f>
        <v>2.2247642857142857E-5</v>
      </c>
      <c r="AA48" s="67">
        <f>+A!Y48/E!Z62</f>
        <v>2.5682559440559442E-5</v>
      </c>
      <c r="AB48" s="67">
        <f>+A!Z48/E!AA62</f>
        <v>2.4190948387096775E-5</v>
      </c>
    </row>
    <row r="49" spans="4:28" x14ac:dyDescent="0.25">
      <c r="D49" s="50" t="s">
        <v>19</v>
      </c>
      <c r="E49" s="51"/>
      <c r="F49" s="67">
        <f>+A!D49/E!E63</f>
        <v>5.7409392523364492E-5</v>
      </c>
      <c r="G49" s="67">
        <f>+A!E49/E!F63</f>
        <v>4.5151809756097558E-5</v>
      </c>
      <c r="H49" s="67">
        <f>+A!F49/E!G63</f>
        <v>2.1708990384615385E-5</v>
      </c>
      <c r="I49" s="67">
        <f>+A!G49/E!H63</f>
        <v>1.3882387096774192E-5</v>
      </c>
      <c r="J49" s="67">
        <f>+A!H49/E!I63</f>
        <v>1.5183916201117317E-5</v>
      </c>
      <c r="K49" s="67">
        <f>+A!I49/E!J63</f>
        <v>7.8956767676767672E-6</v>
      </c>
      <c r="L49" s="67">
        <f>+A!J49/E!K63</f>
        <v>9.4175668449197861E-6</v>
      </c>
      <c r="M49" s="67">
        <f>+A!K49/E!L63</f>
        <v>2.0761912820512821E-5</v>
      </c>
      <c r="N49" s="67">
        <f>+A!L49/E!M63</f>
        <v>2.3842073593073594E-5</v>
      </c>
      <c r="O49" s="67">
        <f>+A!M49/E!N63</f>
        <v>2.3230766101694916E-5</v>
      </c>
      <c r="P49" s="67">
        <f>+A!N49/E!O63</f>
        <v>2.3193299120234603E-5</v>
      </c>
      <c r="Q49" s="67">
        <f>+A!O49/E!P63</f>
        <v>1.0322567307692307E-5</v>
      </c>
      <c r="R49" s="67">
        <f>+A!P49/E!Q63</f>
        <v>1.03053163064833E-5</v>
      </c>
      <c r="S49" s="67">
        <f>+A!Q49/E!R63</f>
        <v>7.4964173764906306E-6</v>
      </c>
      <c r="T49" s="67">
        <f>+A!R49/E!S63</f>
        <v>8.410913832199547E-6</v>
      </c>
      <c r="U49" s="67">
        <f>+A!S49/E!T63</f>
        <v>5.5675070866141736E-6</v>
      </c>
      <c r="V49" s="67">
        <f>+A!T49/E!U63</f>
        <v>6.2096270136307307E-6</v>
      </c>
      <c r="W49" s="67">
        <f>+A!U49/E!V63</f>
        <v>8.8994866666666664E-6</v>
      </c>
      <c r="X49" s="67">
        <f>+A!V49/E!W63</f>
        <v>7.7035284768211921E-6</v>
      </c>
      <c r="Y49" s="67">
        <f>+A!W49/E!X63</f>
        <v>1.3015746887966806E-5</v>
      </c>
      <c r="Z49" s="67">
        <f>+A!X49/E!Y63</f>
        <v>1.0530159246575342E-5</v>
      </c>
      <c r="AA49" s="67">
        <f>+A!Y49/E!Z63</f>
        <v>9.0942206654991243E-6</v>
      </c>
      <c r="AB49" s="67">
        <f>+A!Z49/E!AA63</f>
        <v>1.1138022123893804E-5</v>
      </c>
    </row>
    <row r="50" spans="4:28" x14ac:dyDescent="0.25">
      <c r="D50" s="52" t="s">
        <v>20</v>
      </c>
      <c r="E50" s="53"/>
      <c r="F50" s="67">
        <f>+A!D50/E!E64</f>
        <v>8.042395161290322E-4</v>
      </c>
      <c r="G50" s="67">
        <f>+A!E50/E!F64</f>
        <v>7.7269846153846147E-4</v>
      </c>
      <c r="H50" s="67">
        <f>+A!F50/E!G64</f>
        <v>5.7060698689956335E-4</v>
      </c>
      <c r="I50" s="67">
        <f>+A!G50/E!H64</f>
        <v>4.018919642857143E-4</v>
      </c>
      <c r="J50" s="67">
        <f>+A!H50/E!I64</f>
        <v>3.0857023809523811E-4</v>
      </c>
      <c r="K50" s="67">
        <f>+A!I50/E!J64</f>
        <v>2.0757799696509863E-4</v>
      </c>
      <c r="L50" s="67">
        <f>+A!J50/E!K64</f>
        <v>6.4689849246231149E-5</v>
      </c>
      <c r="M50" s="67">
        <f>+A!K50/E!L64</f>
        <v>1.2949198347107438E-4</v>
      </c>
      <c r="N50" s="67">
        <f>+A!L50/E!M64</f>
        <v>1.2645389110225763E-4</v>
      </c>
      <c r="O50" s="67">
        <f>+A!M50/E!N64</f>
        <v>1.3645470588235294E-4</v>
      </c>
      <c r="P50" s="67">
        <f>+A!N50/E!O64</f>
        <v>1.401426388888889E-4</v>
      </c>
      <c r="Q50" s="67">
        <f>+A!O50/E!P64</f>
        <v>4.4424870056497179E-5</v>
      </c>
      <c r="R50" s="67">
        <f>+A!P50/E!Q64</f>
        <v>4.6651935323383087E-5</v>
      </c>
      <c r="S50" s="67">
        <f>+A!Q50/E!R64</f>
        <v>4.4856912280701752E-5</v>
      </c>
      <c r="T50" s="67">
        <f>+A!R50/E!S64</f>
        <v>4.8958977777777779E-5</v>
      </c>
      <c r="U50" s="67">
        <f>+A!S50/E!T64</f>
        <v>9.0196340425531909E-5</v>
      </c>
      <c r="V50" s="67">
        <f>+A!T50/E!U64</f>
        <v>9.1852607361963187E-5</v>
      </c>
      <c r="W50" s="67">
        <f>+A!U50/E!V64</f>
        <v>1.3056141592920355E-4</v>
      </c>
      <c r="X50" s="67">
        <f>+A!V50/E!W64</f>
        <v>5.7724790419161673E-5</v>
      </c>
      <c r="Y50" s="67">
        <f>+A!W50/E!X64</f>
        <v>5.1247179487179492E-5</v>
      </c>
      <c r="Z50" s="67">
        <f>+A!X50/E!Y64</f>
        <v>7.6184210526315796E-5</v>
      </c>
      <c r="AA50" s="67">
        <f>+A!Y50/E!Z64</f>
        <v>1.0376045751633987E-4</v>
      </c>
      <c r="AB50" s="67">
        <f>+A!Z50/E!AA64</f>
        <v>8.0538512820512828E-5</v>
      </c>
    </row>
    <row r="51" spans="4:28" x14ac:dyDescent="0.25">
      <c r="D51" s="50" t="s">
        <v>21</v>
      </c>
      <c r="E51" s="51"/>
      <c r="F51" s="67">
        <f>+A!D51/E!E65</f>
        <v>1.0435709975102761E-6</v>
      </c>
      <c r="G51" s="67">
        <f>+A!E51/E!F65</f>
        <v>5.6133809393397643E-8</v>
      </c>
      <c r="H51" s="67">
        <f>+A!F51/E!G65</f>
        <v>5.340214382808072E-5</v>
      </c>
      <c r="I51" s="67">
        <f>+A!G51/E!H65</f>
        <v>6.0671571316123834E-5</v>
      </c>
      <c r="J51" s="67">
        <f>+A!H51/E!I65</f>
        <v>2.1316528123872408E-6</v>
      </c>
      <c r="K51" s="67">
        <f>+A!I51/E!J65</f>
        <v>3.2952275717490447E-7</v>
      </c>
      <c r="L51" s="67">
        <f>+A!J51/E!K65</f>
        <v>5.6655597605935263E-6</v>
      </c>
      <c r="M51" s="67">
        <f>+A!K51/E!L65</f>
        <v>2.5441452195499898E-4</v>
      </c>
      <c r="N51" s="67">
        <f>+A!L51/E!M65</f>
        <v>2.6344869546893575E-4</v>
      </c>
      <c r="O51" s="67">
        <f>+A!M51/E!N65</f>
        <v>3.196750842017414E-4</v>
      </c>
      <c r="P51" s="67">
        <f>+A!N51/E!O65</f>
        <v>1.9483913201983035E-4</v>
      </c>
      <c r="Q51" s="67">
        <f>+A!O51/E!P65</f>
        <v>8.7869443419014555E-5</v>
      </c>
      <c r="R51" s="67">
        <f>+A!P51/E!Q65</f>
        <v>3.6310339073941331E-5</v>
      </c>
      <c r="S51" s="67">
        <f>+A!Q51/E!R65</f>
        <v>1.6775037905852036E-5</v>
      </c>
      <c r="T51" s="67">
        <f>+A!R51/E!S65</f>
        <v>1.7005557035164246E-6</v>
      </c>
      <c r="U51" s="67">
        <f>+A!S51/E!T65</f>
        <v>1.1103541397208322E-5</v>
      </c>
      <c r="V51" s="67">
        <f>+A!T51/E!U65</f>
        <v>4.306785714285714E-7</v>
      </c>
      <c r="W51" s="67">
        <f>+A!U51/E!V65</f>
        <v>2.3520091743119268E-6</v>
      </c>
      <c r="X51" s="67">
        <f>+A!V51/E!W65</f>
        <v>3.3078217821782178E-6</v>
      </c>
      <c r="Y51" s="67">
        <f>+A!W51/E!X65</f>
        <v>1.5987631984935862E-7</v>
      </c>
      <c r="Z51" s="67">
        <f>+A!X51/E!Y65</f>
        <v>3.5537941339943372E-7</v>
      </c>
      <c r="AA51" s="67">
        <f>+A!Y51/E!Z65</f>
        <v>5.1258921330485787E-7</v>
      </c>
      <c r="AB51" s="67">
        <f>+A!Z51/E!AA65</f>
        <v>3.0444230769230766E-7</v>
      </c>
    </row>
    <row r="52" spans="4:28" x14ac:dyDescent="0.25">
      <c r="D52" s="52" t="s">
        <v>22</v>
      </c>
      <c r="E52" s="53"/>
      <c r="F52" s="67">
        <f>+A!D52/E!E66</f>
        <v>2.3876968421052632E-4</v>
      </c>
      <c r="G52" s="67">
        <f>+A!E52/E!F66</f>
        <v>2.399926680244399E-4</v>
      </c>
      <c r="H52" s="67">
        <f>+A!F52/E!G66</f>
        <v>2.4435733855185913E-4</v>
      </c>
      <c r="I52" s="67">
        <f>+A!G52/E!H66</f>
        <v>2.111003861003861E-4</v>
      </c>
      <c r="J52" s="67">
        <f>+A!H52/E!I66</f>
        <v>1.8566847583643124E-4</v>
      </c>
      <c r="K52" s="67">
        <f>+A!I52/E!J66</f>
        <v>1.8154599303135888E-4</v>
      </c>
      <c r="L52" s="67">
        <f>+A!J52/E!K66</f>
        <v>1.5221870805369128E-4</v>
      </c>
      <c r="M52" s="67">
        <f>+A!K52/E!L66</f>
        <v>1.5536911544227885E-4</v>
      </c>
      <c r="N52" s="67">
        <f>+A!L52/E!M66</f>
        <v>1.5327427854454204E-4</v>
      </c>
      <c r="O52" s="67">
        <f>+A!M52/E!N66</f>
        <v>1.7678430173292557E-4</v>
      </c>
      <c r="P52" s="67">
        <f>+A!N52/E!O66</f>
        <v>1.8031738738738737E-4</v>
      </c>
      <c r="Q52" s="67">
        <f>+A!O52/E!P66</f>
        <v>1.9633000000000001E-4</v>
      </c>
      <c r="R52" s="67">
        <f>+A!P52/E!Q66</f>
        <v>1.9096340136054421E-4</v>
      </c>
      <c r="S52" s="67">
        <f>+A!Q52/E!R66</f>
        <v>1.9284934911242604E-4</v>
      </c>
      <c r="T52" s="67">
        <f>+A!R52/E!S66</f>
        <v>1.9152354166666668E-4</v>
      </c>
      <c r="U52" s="67">
        <f>+A!S52/E!T66</f>
        <v>2.109865294117647E-4</v>
      </c>
      <c r="V52" s="67">
        <f>+A!T52/E!U66</f>
        <v>1.9854914999999998E-4</v>
      </c>
      <c r="W52" s="67">
        <f>+A!U52/E!V66</f>
        <v>2.1696545918367346E-4</v>
      </c>
      <c r="X52" s="67">
        <f>+A!V52/E!W66</f>
        <v>2.1931485148514852E-4</v>
      </c>
      <c r="Y52" s="67">
        <f>+A!W52/E!X66</f>
        <v>1.9313388349514562E-4</v>
      </c>
      <c r="Z52" s="67">
        <f>+A!X52/E!Y66</f>
        <v>2.2594016129032259E-4</v>
      </c>
      <c r="AA52" s="67">
        <f>+A!Y52/E!Z66</f>
        <v>2.0341857923497267E-4</v>
      </c>
      <c r="AB52" s="67">
        <f>+A!Z52/E!AA66</f>
        <v>1.9300564356435646E-4</v>
      </c>
    </row>
    <row r="53" spans="4:28" x14ac:dyDescent="0.25">
      <c r="D53" s="50" t="s">
        <v>23</v>
      </c>
      <c r="E53" s="51"/>
      <c r="F53" s="67">
        <f>+A!D53/E!E67</f>
        <v>6.9471715328467155E-5</v>
      </c>
      <c r="G53" s="67">
        <f>+A!E53/E!F67</f>
        <v>6.2109623329283112E-5</v>
      </c>
      <c r="H53" s="67">
        <f>+A!F53/E!G67</f>
        <v>7.2717765957446817E-5</v>
      </c>
      <c r="I53" s="67">
        <f>+A!G53/E!H67</f>
        <v>6.0679770253929865E-5</v>
      </c>
      <c r="J53" s="67">
        <f>+A!H53/E!I67</f>
        <v>5.7304157441574411E-5</v>
      </c>
      <c r="K53" s="67">
        <f>+A!I53/E!J67</f>
        <v>6.739014925373134E-5</v>
      </c>
      <c r="L53" s="67">
        <f>+A!J53/E!K67</f>
        <v>7.2533539928486298E-5</v>
      </c>
      <c r="M53" s="67">
        <f>+A!K53/E!L67</f>
        <v>7.7544454443194611E-5</v>
      </c>
      <c r="N53" s="67">
        <f>+A!L53/E!M67</f>
        <v>7.849727184466019E-5</v>
      </c>
      <c r="O53" s="67">
        <f>+A!M53/E!N67</f>
        <v>8.3963798449612412E-5</v>
      </c>
      <c r="P53" s="67">
        <f>+A!N53/E!O67</f>
        <v>9.4794513888888895E-5</v>
      </c>
      <c r="Q53" s="67">
        <f>+A!O53/E!P67</f>
        <v>9.935479532163743E-5</v>
      </c>
      <c r="R53" s="67">
        <f>+A!P53/E!Q67</f>
        <v>9.2102338308457712E-5</v>
      </c>
      <c r="S53" s="67">
        <f>+A!Q53/E!R67</f>
        <v>7.7999999999999999E-5</v>
      </c>
      <c r="T53" s="67">
        <f>+A!R53/E!S67</f>
        <v>9.8894556962025306E-5</v>
      </c>
      <c r="U53" s="67">
        <f>+A!S53/E!T67</f>
        <v>1.2084375634517767E-4</v>
      </c>
      <c r="V53" s="67">
        <f>+A!T53/E!U67</f>
        <v>1.0280000000000001E-4</v>
      </c>
      <c r="W53" s="67">
        <f>+A!U53/E!V67</f>
        <v>1.0563293333333333E-4</v>
      </c>
      <c r="X53" s="67">
        <f>+A!V53/E!W67</f>
        <v>8.9494173913043479E-5</v>
      </c>
      <c r="Y53" s="67">
        <f>+A!W53/E!X67</f>
        <v>7.8966765957446804E-5</v>
      </c>
      <c r="Z53" s="67">
        <f>+A!X53/E!Y67</f>
        <v>7.9237129186602876E-5</v>
      </c>
      <c r="AA53" s="67">
        <f>+A!Y53/E!Z67</f>
        <v>7.1585499999999994E-5</v>
      </c>
      <c r="AB53" s="67">
        <f>+A!Z53/E!AA67</f>
        <v>7.1022589285714286E-5</v>
      </c>
    </row>
    <row r="54" spans="4:28" x14ac:dyDescent="0.25">
      <c r="D54" s="52" t="s">
        <v>24</v>
      </c>
      <c r="E54" s="53"/>
      <c r="F54" s="67">
        <f>+A!D54/E!E68</f>
        <v>9.6022731958762884E-6</v>
      </c>
      <c r="G54" s="67">
        <f>+A!E54/E!F68</f>
        <v>6.9384195121951216E-6</v>
      </c>
      <c r="H54" s="67">
        <f>+A!F54/E!G68</f>
        <v>9.1090642201834859E-6</v>
      </c>
      <c r="I54" s="67">
        <f>+A!G54/E!H68</f>
        <v>8.8495669642857135E-6</v>
      </c>
      <c r="J54" s="67">
        <f>+A!H54/E!I68</f>
        <v>5.7993898305084744E-6</v>
      </c>
      <c r="K54" s="67">
        <f>+A!I54/E!J68</f>
        <v>6.27463358778626E-6</v>
      </c>
      <c r="L54" s="67">
        <f>+A!J54/E!K68</f>
        <v>6.0819838709677416E-6</v>
      </c>
      <c r="M54" s="67">
        <f>+A!K54/E!L68</f>
        <v>8.5196046511627919E-6</v>
      </c>
      <c r="N54" s="67">
        <f>+A!L54/E!M68</f>
        <v>6.5327457627118642E-6</v>
      </c>
      <c r="O54" s="67">
        <f>+A!M54/E!N68</f>
        <v>7.2951680911680916E-6</v>
      </c>
      <c r="P54" s="67">
        <f>+A!N54/E!O68</f>
        <v>8.4925263157894731E-6</v>
      </c>
      <c r="Q54" s="67">
        <f>+A!O54/E!P68</f>
        <v>9.1677868480725622E-6</v>
      </c>
      <c r="R54" s="67">
        <f>+A!P54/E!Q68</f>
        <v>1.5466463510848126E-5</v>
      </c>
      <c r="S54" s="67">
        <f>+A!Q54/E!R68</f>
        <v>1.24190625E-5</v>
      </c>
      <c r="T54" s="67">
        <f>+A!R54/E!S68</f>
        <v>2.1896118483412323E-5</v>
      </c>
      <c r="U54" s="67">
        <f>+A!S54/E!T68</f>
        <v>1.9408433009708738E-5</v>
      </c>
      <c r="V54" s="67">
        <f>+A!T54/E!U68</f>
        <v>3.3985342465753422E-5</v>
      </c>
      <c r="W54" s="67">
        <f>+A!U54/E!V68</f>
        <v>2.5087517006802721E-5</v>
      </c>
      <c r="X54" s="67">
        <f>+A!V54/E!W68</f>
        <v>2.4697947454844006E-5</v>
      </c>
      <c r="Y54" s="67">
        <f>+A!W54/E!X68</f>
        <v>2.2700893141945773E-5</v>
      </c>
      <c r="Z54" s="67">
        <f>+A!X54/E!Y68</f>
        <v>2.3733254637436765E-5</v>
      </c>
      <c r="AA54" s="67">
        <f>+A!Y54/E!Z68</f>
        <v>2.2309693877551021E-5</v>
      </c>
      <c r="AB54" s="67">
        <f>+A!Z54/E!AA68</f>
        <v>2.2019171875000001E-5</v>
      </c>
    </row>
    <row r="55" spans="4:28" x14ac:dyDescent="0.25">
      <c r="D55" s="50" t="s">
        <v>25</v>
      </c>
      <c r="E55" s="51"/>
      <c r="F55" s="67">
        <f>+A!D55/E!E69</f>
        <v>4.6074191522762947E-5</v>
      </c>
      <c r="G55" s="67">
        <f>+A!E55/E!F69</f>
        <v>4.8668249258160237E-5</v>
      </c>
      <c r="H55" s="67">
        <f>+A!F55/E!G69</f>
        <v>4.1264915730337075E-5</v>
      </c>
      <c r="I55" s="67">
        <f>+A!G55/E!H69</f>
        <v>3.1053972027972031E-5</v>
      </c>
      <c r="J55" s="67">
        <f>+A!H55/E!I69</f>
        <v>2.7556887686062248E-5</v>
      </c>
      <c r="K55" s="67">
        <f>+A!I55/E!J69</f>
        <v>2.9621145038167941E-5</v>
      </c>
      <c r="L55" s="67">
        <f>+A!J55/E!K69</f>
        <v>3.0453788659793814E-5</v>
      </c>
      <c r="M55" s="67">
        <f>+A!K55/E!L69</f>
        <v>3.2788827160493825E-5</v>
      </c>
      <c r="N55" s="67">
        <f>+A!L55/E!M69</f>
        <v>3.4228221982758623E-5</v>
      </c>
      <c r="O55" s="67">
        <f>+A!M55/E!N69</f>
        <v>3.772152777777778E-5</v>
      </c>
      <c r="P55" s="67">
        <f>+A!N55/E!O69</f>
        <v>3.5373470588235292E-5</v>
      </c>
      <c r="Q55" s="67">
        <f>+A!O55/E!P69</f>
        <v>3.5808628787878787E-5</v>
      </c>
      <c r="R55" s="67">
        <f>+A!P55/E!Q69</f>
        <v>3.3403490066225161E-5</v>
      </c>
      <c r="S55" s="67">
        <f>+A!Q55/E!R69</f>
        <v>3.825009756097561E-5</v>
      </c>
      <c r="T55" s="67">
        <f>+A!R55/E!S69</f>
        <v>4.7213573426573427E-5</v>
      </c>
      <c r="U55" s="67">
        <f>+A!S55/E!T69</f>
        <v>5.0222472727272727E-5</v>
      </c>
      <c r="V55" s="67">
        <f>+A!T55/E!U69</f>
        <v>5.5631151832460731E-5</v>
      </c>
      <c r="W55" s="67">
        <f>+A!U55/E!V69</f>
        <v>5.8004874371859295E-5</v>
      </c>
      <c r="X55" s="67">
        <f>+A!V55/E!W69</f>
        <v>5.7112488038277513E-5</v>
      </c>
      <c r="Y55" s="67">
        <f>+A!W55/E!X69</f>
        <v>5.1430090909090911E-5</v>
      </c>
      <c r="Z55" s="67">
        <f>+A!X55/E!Y69</f>
        <v>5.02795652173913E-5</v>
      </c>
      <c r="AA55" s="67">
        <f>+A!Y55/E!Z69</f>
        <v>4.8069742574257425E-5</v>
      </c>
      <c r="AB55" s="67">
        <f>+A!Z55/E!AA69</f>
        <v>4.7485753424657539E-5</v>
      </c>
    </row>
    <row r="56" spans="4:28" ht="15.75" thickBot="1" x14ac:dyDescent="0.3">
      <c r="D56" s="54" t="s">
        <v>26</v>
      </c>
      <c r="E56" s="55"/>
      <c r="F56" s="68">
        <f>+A!D56/E!E70</f>
        <v>4.7619047619047623E-11</v>
      </c>
      <c r="G56" s="68">
        <f>+A!E56/E!F70</f>
        <v>2.5503355704697988E-10</v>
      </c>
      <c r="H56" s="68">
        <f>+A!F56/E!G70</f>
        <v>0</v>
      </c>
      <c r="I56" s="68">
        <f>+A!G56/E!H70</f>
        <v>0</v>
      </c>
      <c r="J56" s="68">
        <f>+A!H56/E!I70</f>
        <v>0</v>
      </c>
      <c r="K56" s="68">
        <f>+A!I56/E!J70</f>
        <v>0</v>
      </c>
      <c r="L56" s="68">
        <f>+A!J56/E!K70</f>
        <v>0</v>
      </c>
      <c r="M56" s="68">
        <f>+A!K56/E!L70</f>
        <v>0</v>
      </c>
      <c r="N56" s="68">
        <f>+A!L56/E!M70</f>
        <v>1.8875684931506847E-7</v>
      </c>
      <c r="O56" s="68">
        <f>+A!M56/E!N70</f>
        <v>2.6905236907730674E-8</v>
      </c>
      <c r="P56" s="68">
        <f>+A!N56/E!O70</f>
        <v>8.3277310924369753E-8</v>
      </c>
      <c r="Q56" s="68">
        <f>+A!O56/E!P70</f>
        <v>1.788568588469185E-7</v>
      </c>
      <c r="R56" s="68">
        <f>+A!P56/E!Q70</f>
        <v>3.7435055350553505E-7</v>
      </c>
      <c r="S56" s="68">
        <f>+A!Q56/E!R70</f>
        <v>1.6874698795180722E-7</v>
      </c>
      <c r="T56" s="68">
        <f>+A!R56/E!S70</f>
        <v>4.8586419753086415E-7</v>
      </c>
      <c r="U56" s="68">
        <f>+A!S56/E!T70</f>
        <v>9.8116506189821176E-7</v>
      </c>
      <c r="V56" s="68">
        <f>+A!T56/E!U70</f>
        <v>5.6204784688995221E-7</v>
      </c>
      <c r="W56" s="68">
        <f>+A!U56/E!V70</f>
        <v>3.8403854389721626E-7</v>
      </c>
      <c r="X56" s="68">
        <f>+A!V56/E!W70</f>
        <v>2.9241274509803926E-7</v>
      </c>
      <c r="Y56" s="68">
        <f>+A!W56/E!X70</f>
        <v>3.87388557806913E-7</v>
      </c>
      <c r="Z56" s="68">
        <f>+A!X56/E!Y70</f>
        <v>5.5249685534591198E-7</v>
      </c>
      <c r="AA56" s="68">
        <f>+A!Y56/E!Z70</f>
        <v>3.5913761467889908E-7</v>
      </c>
      <c r="AB56" s="68">
        <f>+A!Z56/E!AA70</f>
        <v>0</v>
      </c>
    </row>
    <row r="57" spans="4:28" x14ac:dyDescent="0.25">
      <c r="D57" s="1" t="s">
        <v>53</v>
      </c>
    </row>
    <row r="58" spans="4:28" ht="16.5" thickBot="1" x14ac:dyDescent="0.3">
      <c r="E58" s="222" t="s">
        <v>14</v>
      </c>
      <c r="F58" s="222"/>
      <c r="G58" s="222"/>
      <c r="H58" s="222"/>
      <c r="I58" s="222"/>
      <c r="J58" s="222"/>
      <c r="K58" s="222"/>
      <c r="L58" s="222"/>
      <c r="M58" s="222"/>
      <c r="N58" s="222"/>
      <c r="O58" s="222"/>
      <c r="P58" s="222"/>
      <c r="Q58" s="222"/>
      <c r="R58" s="222"/>
      <c r="S58" s="222"/>
      <c r="T58" s="222"/>
      <c r="U58" s="222"/>
      <c r="V58" s="222"/>
      <c r="W58" s="222"/>
      <c r="X58" s="222"/>
      <c r="Y58" s="222"/>
      <c r="Z58" s="222"/>
    </row>
    <row r="59" spans="4:28" ht="15.75" thickBot="1" x14ac:dyDescent="0.3">
      <c r="D59" s="75" t="s">
        <v>15</v>
      </c>
      <c r="E59" s="17">
        <v>1995</v>
      </c>
      <c r="F59" s="9">
        <v>1996</v>
      </c>
      <c r="G59" s="17">
        <v>1997</v>
      </c>
      <c r="H59" s="9">
        <v>1998</v>
      </c>
      <c r="I59" s="17">
        <v>1999</v>
      </c>
      <c r="J59" s="9">
        <v>2000</v>
      </c>
      <c r="K59" s="17">
        <v>2001</v>
      </c>
      <c r="L59" s="9">
        <v>2002</v>
      </c>
      <c r="M59" s="17">
        <v>2003</v>
      </c>
      <c r="N59" s="9">
        <v>2004</v>
      </c>
      <c r="O59" s="17">
        <v>2005</v>
      </c>
      <c r="P59" s="9">
        <v>2006</v>
      </c>
      <c r="Q59" s="17">
        <v>2007</v>
      </c>
      <c r="R59" s="9">
        <v>2008</v>
      </c>
      <c r="S59" s="17">
        <v>2009</v>
      </c>
      <c r="T59" s="9">
        <v>2010</v>
      </c>
      <c r="U59" s="17">
        <v>2011</v>
      </c>
      <c r="V59" s="9">
        <v>2012</v>
      </c>
      <c r="W59" s="17">
        <v>2013</v>
      </c>
      <c r="X59" s="9">
        <v>2014</v>
      </c>
      <c r="Y59" s="17">
        <v>2015</v>
      </c>
      <c r="Z59" s="10">
        <v>2016</v>
      </c>
      <c r="AA59" s="10">
        <v>2016</v>
      </c>
    </row>
    <row r="60" spans="4:28" ht="15.75" thickBot="1" x14ac:dyDescent="0.3">
      <c r="D60" s="76" t="s">
        <v>16</v>
      </c>
      <c r="E60" s="71">
        <v>5120000000</v>
      </c>
      <c r="F60" s="71">
        <v>5350000000</v>
      </c>
      <c r="G60" s="71">
        <v>5570000000</v>
      </c>
      <c r="H60" s="71">
        <v>5460000000</v>
      </c>
      <c r="I60" s="71">
        <v>5650000000</v>
      </c>
      <c r="J60" s="71">
        <v>6380000000</v>
      </c>
      <c r="K60" s="71">
        <v>6140000000</v>
      </c>
      <c r="L60" s="71">
        <v>6440000000</v>
      </c>
      <c r="M60" s="71">
        <v>7500000000</v>
      </c>
      <c r="N60" s="71">
        <v>9180000000</v>
      </c>
      <c r="O60" s="71">
        <v>10500000000</v>
      </c>
      <c r="P60" s="71">
        <v>12100000000</v>
      </c>
      <c r="Q60" s="71">
        <v>14000000000</v>
      </c>
      <c r="R60" s="71">
        <v>16100000000</v>
      </c>
      <c r="S60" s="71">
        <v>12500000000</v>
      </c>
      <c r="T60" s="71">
        <v>15300000000</v>
      </c>
      <c r="U60" s="71">
        <v>18300000000</v>
      </c>
      <c r="V60" s="71">
        <v>18500000000</v>
      </c>
      <c r="W60" s="71">
        <v>19000000000</v>
      </c>
      <c r="X60" s="71">
        <v>19000000000</v>
      </c>
      <c r="Y60" s="71">
        <v>16500000000</v>
      </c>
      <c r="Z60" s="71">
        <v>16000000000</v>
      </c>
      <c r="AA60" s="71">
        <v>17700000000</v>
      </c>
    </row>
    <row r="61" spans="4:28" x14ac:dyDescent="0.25">
      <c r="D61" s="77" t="s">
        <v>17</v>
      </c>
      <c r="E61" s="72">
        <v>361000000</v>
      </c>
      <c r="F61" s="72">
        <v>384000000</v>
      </c>
      <c r="G61" s="72">
        <v>374000000</v>
      </c>
      <c r="H61" s="72">
        <v>359000000</v>
      </c>
      <c r="I61" s="72">
        <v>350000000</v>
      </c>
      <c r="J61" s="72">
        <v>335000000</v>
      </c>
      <c r="K61" s="72">
        <v>351000000</v>
      </c>
      <c r="L61" s="72">
        <v>370000000</v>
      </c>
      <c r="M61" s="72">
        <v>424000000</v>
      </c>
      <c r="N61" s="72">
        <v>489000000</v>
      </c>
      <c r="O61" s="72">
        <v>539000000</v>
      </c>
      <c r="P61" s="72">
        <v>595000000</v>
      </c>
      <c r="Q61" s="72">
        <v>711000000</v>
      </c>
      <c r="R61" s="72">
        <v>855000000</v>
      </c>
      <c r="S61" s="72">
        <v>779000000</v>
      </c>
      <c r="T61" s="72">
        <v>872000000</v>
      </c>
      <c r="U61" s="72">
        <v>1050000000</v>
      </c>
      <c r="V61" s="72">
        <v>1050000000</v>
      </c>
      <c r="W61" s="72">
        <v>1130000000</v>
      </c>
      <c r="X61" s="72">
        <v>1170000000</v>
      </c>
      <c r="Y61" s="72">
        <v>1060000000</v>
      </c>
      <c r="Z61" s="72">
        <v>1080000000</v>
      </c>
      <c r="AA61" s="72">
        <v>1160000000</v>
      </c>
    </row>
    <row r="62" spans="4:28" x14ac:dyDescent="0.25">
      <c r="D62" s="78" t="s">
        <v>18</v>
      </c>
      <c r="E62" s="73">
        <v>57786126</v>
      </c>
      <c r="F62" s="73">
        <v>62215574</v>
      </c>
      <c r="G62" s="73">
        <v>62366427</v>
      </c>
      <c r="H62" s="73">
        <v>60759488</v>
      </c>
      <c r="I62" s="73">
        <v>59801298</v>
      </c>
      <c r="J62" s="73">
        <v>56589592</v>
      </c>
      <c r="K62" s="73">
        <v>57522972</v>
      </c>
      <c r="L62" s="73">
        <v>61532077</v>
      </c>
      <c r="M62" s="73">
        <v>70102435</v>
      </c>
      <c r="N62" s="73">
        <v>78801617</v>
      </c>
      <c r="O62" s="73">
        <v>84154988</v>
      </c>
      <c r="P62" s="73">
        <v>93236723</v>
      </c>
      <c r="Q62" s="73">
        <v>110000000</v>
      </c>
      <c r="R62" s="73">
        <v>120000000</v>
      </c>
      <c r="S62" s="73">
        <v>113000000</v>
      </c>
      <c r="T62" s="73">
        <v>120000000</v>
      </c>
      <c r="U62" s="73">
        <v>140000000</v>
      </c>
      <c r="V62" s="73">
        <v>144000000</v>
      </c>
      <c r="W62" s="73">
        <v>151000000</v>
      </c>
      <c r="X62" s="73">
        <v>152000000</v>
      </c>
      <c r="Y62" s="73">
        <v>140000000</v>
      </c>
      <c r="Z62" s="73">
        <v>143000000</v>
      </c>
      <c r="AA62" s="73">
        <v>155000000</v>
      </c>
    </row>
    <row r="63" spans="4:28" x14ac:dyDescent="0.25">
      <c r="D63" s="78" t="s">
        <v>19</v>
      </c>
      <c r="E63" s="73">
        <v>214000000</v>
      </c>
      <c r="F63" s="73">
        <v>205000000</v>
      </c>
      <c r="G63" s="73">
        <v>208000000</v>
      </c>
      <c r="H63" s="73">
        <v>186000000</v>
      </c>
      <c r="I63" s="73">
        <v>179000000</v>
      </c>
      <c r="J63" s="73">
        <v>198000000</v>
      </c>
      <c r="K63" s="73">
        <v>187000000</v>
      </c>
      <c r="L63" s="73">
        <v>195000000</v>
      </c>
      <c r="M63" s="73">
        <v>231000000</v>
      </c>
      <c r="N63" s="73">
        <v>295000000</v>
      </c>
      <c r="O63" s="73">
        <v>341000000</v>
      </c>
      <c r="P63" s="73">
        <v>416000000</v>
      </c>
      <c r="Q63" s="73">
        <v>509000000</v>
      </c>
      <c r="R63" s="73">
        <v>587000000</v>
      </c>
      <c r="S63" s="73">
        <v>441000000</v>
      </c>
      <c r="T63" s="73">
        <v>635000000</v>
      </c>
      <c r="U63" s="73">
        <v>807000000</v>
      </c>
      <c r="V63" s="73">
        <v>750000000</v>
      </c>
      <c r="W63" s="73">
        <v>755000000</v>
      </c>
      <c r="X63" s="73">
        <v>723000000</v>
      </c>
      <c r="Y63" s="73">
        <v>584000000</v>
      </c>
      <c r="Z63" s="73">
        <v>571000000</v>
      </c>
      <c r="AA63" s="73">
        <v>678000000</v>
      </c>
    </row>
    <row r="64" spans="4:28" x14ac:dyDescent="0.25">
      <c r="D64" s="78" t="s">
        <v>20</v>
      </c>
      <c r="E64" s="73">
        <v>372000000</v>
      </c>
      <c r="F64" s="73">
        <v>455000000</v>
      </c>
      <c r="G64" s="73">
        <v>458000000</v>
      </c>
      <c r="H64" s="73">
        <v>336000000</v>
      </c>
      <c r="I64" s="73">
        <v>420000000</v>
      </c>
      <c r="J64" s="73">
        <v>659000000</v>
      </c>
      <c r="K64" s="73">
        <v>597000000</v>
      </c>
      <c r="L64" s="73">
        <v>605000000</v>
      </c>
      <c r="M64" s="73">
        <v>753000000</v>
      </c>
      <c r="N64" s="73">
        <v>1020000000</v>
      </c>
      <c r="O64" s="73">
        <v>1440000000</v>
      </c>
      <c r="P64" s="73">
        <v>1770000000</v>
      </c>
      <c r="Q64" s="73">
        <v>2010000000</v>
      </c>
      <c r="R64" s="73">
        <v>2850000000</v>
      </c>
      <c r="S64" s="73">
        <v>1800000000</v>
      </c>
      <c r="T64" s="73">
        <v>2350000000</v>
      </c>
      <c r="U64" s="73">
        <v>3260000000</v>
      </c>
      <c r="V64" s="73">
        <v>3390000000</v>
      </c>
      <c r="W64" s="73">
        <v>3340000000</v>
      </c>
      <c r="X64" s="73">
        <v>3120000000</v>
      </c>
      <c r="Y64" s="73">
        <v>1900000000</v>
      </c>
      <c r="Z64" s="73">
        <v>1530000000</v>
      </c>
      <c r="AA64" s="73">
        <v>1950000000</v>
      </c>
    </row>
    <row r="65" spans="4:27" x14ac:dyDescent="0.25">
      <c r="D65" s="78" t="s">
        <v>21</v>
      </c>
      <c r="E65" s="73">
        <v>27117465</v>
      </c>
      <c r="F65" s="73">
        <v>25278883</v>
      </c>
      <c r="G65" s="73">
        <v>27464609</v>
      </c>
      <c r="H65" s="73">
        <v>28594908</v>
      </c>
      <c r="I65" s="73">
        <v>24934173</v>
      </c>
      <c r="J65" s="73">
        <v>19622317</v>
      </c>
      <c r="K65" s="73">
        <v>19214518</v>
      </c>
      <c r="L65" s="73">
        <v>24840402</v>
      </c>
      <c r="M65" s="73">
        <v>31168748</v>
      </c>
      <c r="N65" s="73">
        <v>37765846</v>
      </c>
      <c r="O65" s="73">
        <v>39011306</v>
      </c>
      <c r="P65" s="73">
        <v>45425393</v>
      </c>
      <c r="Q65" s="73">
        <v>61927761</v>
      </c>
      <c r="R65" s="73">
        <v>90490645</v>
      </c>
      <c r="S65" s="73">
        <v>65764385</v>
      </c>
      <c r="T65" s="73">
        <v>81780575</v>
      </c>
      <c r="U65" s="73">
        <v>112000000</v>
      </c>
      <c r="V65" s="73">
        <v>109000000</v>
      </c>
      <c r="W65" s="73">
        <v>101000000</v>
      </c>
      <c r="X65" s="73">
        <v>98594964</v>
      </c>
      <c r="Y65" s="73">
        <v>87737215</v>
      </c>
      <c r="Z65" s="73">
        <v>89984336</v>
      </c>
      <c r="AA65" s="73">
        <v>104000000</v>
      </c>
    </row>
    <row r="66" spans="4:27" x14ac:dyDescent="0.25">
      <c r="D66" s="78" t="s">
        <v>22</v>
      </c>
      <c r="E66" s="73">
        <v>475000000</v>
      </c>
      <c r="F66" s="73">
        <v>491000000</v>
      </c>
      <c r="G66" s="73">
        <v>511000000</v>
      </c>
      <c r="H66" s="73">
        <v>518000000</v>
      </c>
      <c r="I66" s="73">
        <v>538000000</v>
      </c>
      <c r="J66" s="73">
        <v>574000000</v>
      </c>
      <c r="K66" s="73">
        <v>596000000</v>
      </c>
      <c r="L66" s="73">
        <v>667000000</v>
      </c>
      <c r="M66" s="73">
        <v>797000000</v>
      </c>
      <c r="N66" s="73">
        <v>981000000</v>
      </c>
      <c r="O66" s="73">
        <v>1110000000</v>
      </c>
      <c r="P66" s="73">
        <v>1250000000</v>
      </c>
      <c r="Q66" s="73">
        <v>1470000000</v>
      </c>
      <c r="R66" s="73">
        <v>1690000000</v>
      </c>
      <c r="S66" s="73">
        <v>1440000000</v>
      </c>
      <c r="T66" s="73">
        <v>1700000000</v>
      </c>
      <c r="U66" s="73">
        <v>2000000000</v>
      </c>
      <c r="V66" s="73">
        <v>1960000000</v>
      </c>
      <c r="W66" s="73">
        <v>2020000000</v>
      </c>
      <c r="X66" s="73">
        <v>2060000000</v>
      </c>
      <c r="Y66" s="73">
        <v>1860000000</v>
      </c>
      <c r="Z66" s="73">
        <v>1830000000</v>
      </c>
      <c r="AA66" s="73">
        <v>2020000000</v>
      </c>
    </row>
    <row r="67" spans="4:27" x14ac:dyDescent="0.25">
      <c r="D67" s="78" t="s">
        <v>23</v>
      </c>
      <c r="E67" s="73">
        <v>822000000</v>
      </c>
      <c r="F67" s="73">
        <v>823000000</v>
      </c>
      <c r="G67" s="73">
        <v>846000000</v>
      </c>
      <c r="H67" s="73">
        <v>827000000</v>
      </c>
      <c r="I67" s="73">
        <v>813000000</v>
      </c>
      <c r="J67" s="73">
        <v>871000000</v>
      </c>
      <c r="K67" s="73">
        <v>839000000</v>
      </c>
      <c r="L67" s="73">
        <v>889000000</v>
      </c>
      <c r="M67" s="73">
        <v>1030000000</v>
      </c>
      <c r="N67" s="73">
        <v>1290000000</v>
      </c>
      <c r="O67" s="73">
        <v>1440000000</v>
      </c>
      <c r="P67" s="73">
        <v>1710000000</v>
      </c>
      <c r="Q67" s="73">
        <v>2010000000</v>
      </c>
      <c r="R67" s="73">
        <v>2200000000</v>
      </c>
      <c r="S67" s="73">
        <v>1580000000</v>
      </c>
      <c r="T67" s="73">
        <v>1970000000</v>
      </c>
      <c r="U67" s="73">
        <v>2380000000</v>
      </c>
      <c r="V67" s="73">
        <v>2250000000</v>
      </c>
      <c r="W67" s="73">
        <v>2300000000</v>
      </c>
      <c r="X67" s="73">
        <v>2350000000</v>
      </c>
      <c r="Y67" s="73">
        <v>2090000000</v>
      </c>
      <c r="Z67" s="73">
        <v>2000000000</v>
      </c>
      <c r="AA67" s="73">
        <v>2240000000</v>
      </c>
    </row>
    <row r="68" spans="4:27" x14ac:dyDescent="0.25">
      <c r="D68" s="78" t="s">
        <v>24</v>
      </c>
      <c r="E68" s="73">
        <v>1940000000</v>
      </c>
      <c r="F68" s="73">
        <v>2050000000</v>
      </c>
      <c r="G68" s="73">
        <v>2180000000</v>
      </c>
      <c r="H68" s="73">
        <v>2240000000</v>
      </c>
      <c r="I68" s="73">
        <v>2360000000</v>
      </c>
      <c r="J68" s="73">
        <v>2620000000</v>
      </c>
      <c r="K68" s="73">
        <v>2480000000</v>
      </c>
      <c r="L68" s="73">
        <v>2580000000</v>
      </c>
      <c r="M68" s="73">
        <v>2950000000</v>
      </c>
      <c r="N68" s="73">
        <v>3510000000</v>
      </c>
      <c r="O68" s="73">
        <v>3800000000</v>
      </c>
      <c r="P68" s="73">
        <v>4410000000</v>
      </c>
      <c r="Q68" s="73">
        <v>5070000000</v>
      </c>
      <c r="R68" s="73">
        <v>5440000000</v>
      </c>
      <c r="S68" s="73">
        <v>4220000000</v>
      </c>
      <c r="T68" s="73">
        <v>5150000000</v>
      </c>
      <c r="U68" s="73">
        <v>5840000000</v>
      </c>
      <c r="V68" s="73">
        <v>5880000000</v>
      </c>
      <c r="W68" s="73">
        <v>6090000000</v>
      </c>
      <c r="X68" s="73">
        <v>6270000000</v>
      </c>
      <c r="Y68" s="73">
        <v>5930000000</v>
      </c>
      <c r="Z68" s="73">
        <v>5880000000</v>
      </c>
      <c r="AA68" s="73">
        <v>6400000000</v>
      </c>
    </row>
    <row r="69" spans="4:27" x14ac:dyDescent="0.25">
      <c r="D69" s="78" t="s">
        <v>25</v>
      </c>
      <c r="E69" s="73">
        <v>637000000</v>
      </c>
      <c r="F69" s="73">
        <v>674000000</v>
      </c>
      <c r="G69" s="73">
        <v>712000000</v>
      </c>
      <c r="H69" s="73">
        <v>715000000</v>
      </c>
      <c r="I69" s="73">
        <v>739000000</v>
      </c>
      <c r="J69" s="73">
        <v>786000000</v>
      </c>
      <c r="K69" s="73">
        <v>776000000</v>
      </c>
      <c r="L69" s="73">
        <v>810000000</v>
      </c>
      <c r="M69" s="73">
        <v>928000000</v>
      </c>
      <c r="N69" s="73">
        <v>1080000000</v>
      </c>
      <c r="O69" s="73">
        <v>1190000000</v>
      </c>
      <c r="P69" s="73">
        <v>1320000000</v>
      </c>
      <c r="Q69" s="73">
        <v>1510000000</v>
      </c>
      <c r="R69" s="73">
        <v>1640000000</v>
      </c>
      <c r="S69" s="73">
        <v>1430000000</v>
      </c>
      <c r="T69" s="73">
        <v>1650000000</v>
      </c>
      <c r="U69" s="73">
        <v>1910000000</v>
      </c>
      <c r="V69" s="73">
        <v>1990000000</v>
      </c>
      <c r="W69" s="73">
        <v>2090000000</v>
      </c>
      <c r="X69" s="73">
        <v>2200000000</v>
      </c>
      <c r="Y69" s="73">
        <v>2070000000</v>
      </c>
      <c r="Z69" s="73">
        <v>2020000000</v>
      </c>
      <c r="AA69" s="73">
        <v>2190000000</v>
      </c>
    </row>
    <row r="70" spans="4:27" ht="15.75" thickBot="1" x14ac:dyDescent="0.3">
      <c r="D70" s="79" t="s">
        <v>26</v>
      </c>
      <c r="E70" s="74">
        <v>147000000</v>
      </c>
      <c r="F70" s="74">
        <v>149000000</v>
      </c>
      <c r="G70" s="74">
        <v>159000000</v>
      </c>
      <c r="H70" s="74">
        <v>158000000</v>
      </c>
      <c r="I70" s="74">
        <v>154000000</v>
      </c>
      <c r="J70" s="74">
        <v>266000000</v>
      </c>
      <c r="K70" s="74">
        <v>237000000</v>
      </c>
      <c r="L70" s="74">
        <v>230000000</v>
      </c>
      <c r="M70" s="74">
        <v>292000000</v>
      </c>
      <c r="N70" s="74">
        <v>401000000</v>
      </c>
      <c r="O70" s="74">
        <v>476000000</v>
      </c>
      <c r="P70" s="74">
        <v>503000000</v>
      </c>
      <c r="Q70" s="74">
        <v>542000000</v>
      </c>
      <c r="R70" s="74">
        <v>664000000</v>
      </c>
      <c r="S70" s="74">
        <v>648000000</v>
      </c>
      <c r="T70" s="74">
        <v>727000000</v>
      </c>
      <c r="U70" s="74">
        <v>836000000</v>
      </c>
      <c r="V70" s="74">
        <v>934000000</v>
      </c>
      <c r="W70" s="74">
        <v>1020000000</v>
      </c>
      <c r="X70" s="74">
        <v>839000000</v>
      </c>
      <c r="Y70" s="74">
        <v>795000000</v>
      </c>
      <c r="Z70" s="74">
        <v>872000000</v>
      </c>
      <c r="AA70" s="74">
        <v>832000000</v>
      </c>
    </row>
    <row r="71" spans="4:27" x14ac:dyDescent="0.25">
      <c r="D71" s="1" t="s">
        <v>52</v>
      </c>
    </row>
    <row r="72" spans="4:27" ht="15.75" thickBot="1" x14ac:dyDescent="0.3"/>
    <row r="73" spans="4:27" ht="15.75" thickBot="1" x14ac:dyDescent="0.3">
      <c r="D73" s="75" t="s">
        <v>15</v>
      </c>
      <c r="E73" s="17">
        <v>1995</v>
      </c>
      <c r="F73" s="9">
        <v>1996</v>
      </c>
      <c r="G73" s="17">
        <v>1997</v>
      </c>
      <c r="H73" s="9">
        <v>1998</v>
      </c>
      <c r="I73" s="17">
        <v>1999</v>
      </c>
      <c r="J73" s="9">
        <v>2000</v>
      </c>
      <c r="K73" s="17">
        <v>2001</v>
      </c>
      <c r="L73" s="9">
        <v>2002</v>
      </c>
      <c r="M73" s="17">
        <v>2003</v>
      </c>
      <c r="N73" s="9">
        <v>2004</v>
      </c>
      <c r="O73" s="17">
        <v>2005</v>
      </c>
      <c r="P73" s="9">
        <v>2006</v>
      </c>
      <c r="Q73" s="17">
        <v>2007</v>
      </c>
      <c r="R73" s="9">
        <v>2008</v>
      </c>
      <c r="S73" s="17">
        <v>2009</v>
      </c>
      <c r="T73" s="9">
        <v>2010</v>
      </c>
      <c r="U73" s="17">
        <v>2011</v>
      </c>
      <c r="V73" s="9">
        <v>2012</v>
      </c>
      <c r="W73" s="17">
        <v>2013</v>
      </c>
      <c r="X73" s="9">
        <v>2014</v>
      </c>
      <c r="Y73" s="17">
        <v>2015</v>
      </c>
      <c r="Z73" s="10">
        <v>2016</v>
      </c>
      <c r="AA73" s="10">
        <v>2017</v>
      </c>
    </row>
    <row r="74" spans="4:27" ht="15.75" thickBot="1" x14ac:dyDescent="0.3">
      <c r="D74" s="76" t="s">
        <v>16</v>
      </c>
      <c r="E74" s="65">
        <f>+B!E46/E!E88</f>
        <v>2.4262928709055879E-5</v>
      </c>
      <c r="F74" s="65">
        <f>+B!F46/E!F88</f>
        <v>2.280034926470588E-5</v>
      </c>
      <c r="G74" s="65">
        <f>+B!G46/E!G88</f>
        <v>2.8110796460176992E-5</v>
      </c>
      <c r="H74" s="65">
        <f>+B!H46/E!H88</f>
        <v>2.6776953405017921E-5</v>
      </c>
      <c r="I74" s="65">
        <f>+B!I46/E!I88</f>
        <v>1.8743534482758619E-5</v>
      </c>
      <c r="J74" s="65">
        <f>+B!J46/E!J88</f>
        <v>2.2093832061068703E-5</v>
      </c>
      <c r="K74" s="65">
        <f>+B!K46/E!K88</f>
        <v>2.5236117274167987E-5</v>
      </c>
      <c r="L74" s="65">
        <f>+B!L46/E!L88</f>
        <v>2.4179457013574659E-5</v>
      </c>
      <c r="M74" s="65">
        <f>+B!M46/E!M88</f>
        <v>2.5015485122897803E-5</v>
      </c>
      <c r="N74" s="65">
        <f>+B!N46/E!N88</f>
        <v>2.5891238095238095E-5</v>
      </c>
      <c r="O74" s="65">
        <f>+B!O46/E!O88</f>
        <v>3.2720233644859812E-5</v>
      </c>
      <c r="P74" s="65">
        <f>+B!P46/E!P88</f>
        <v>4.2067284552845529E-5</v>
      </c>
      <c r="Q74" s="65">
        <f>+B!Q46/E!Q88</f>
        <v>4.2794112676056342E-5</v>
      </c>
      <c r="R74" s="65">
        <f>+B!R46/E!R88</f>
        <v>4.4605445121951224E-5</v>
      </c>
      <c r="S74" s="65">
        <f>+B!S46/E!S88</f>
        <v>4.9077598425196852E-5</v>
      </c>
      <c r="T74" s="65">
        <f>+B!T46/E!T88</f>
        <v>5.1055116883116885E-5</v>
      </c>
      <c r="U74" s="65">
        <f>+B!U46/E!U88</f>
        <v>5.5985737704918033E-5</v>
      </c>
      <c r="V74" s="65">
        <f>+B!V46/E!V88</f>
        <v>4.9294881081081086E-5</v>
      </c>
      <c r="W74" s="65">
        <f>+B!W46/E!W88</f>
        <v>4.6286244680851064E-5</v>
      </c>
      <c r="X74" s="65">
        <f>+B!X46/E!X88</f>
        <v>6.3746613756613752E-5</v>
      </c>
      <c r="Y74" s="65">
        <f>+B!Y46/E!Y88</f>
        <v>5.6459379518072286E-5</v>
      </c>
      <c r="Z74" s="65">
        <f>+B!Z46/E!Z88</f>
        <v>4.2375993788819872E-5</v>
      </c>
      <c r="AA74" s="65">
        <f>+B!AA46/E!AA88</f>
        <v>3.8516670391061452E-5</v>
      </c>
    </row>
    <row r="75" spans="4:27" x14ac:dyDescent="0.25">
      <c r="D75" s="77" t="s">
        <v>17</v>
      </c>
      <c r="E75" s="66">
        <f>+B!E47/E!E89</f>
        <v>8.2830000000000005E-5</v>
      </c>
      <c r="F75" s="66">
        <f>+B!F47/E!F89</f>
        <v>8.5728927680798014E-5</v>
      </c>
      <c r="G75" s="66">
        <f>+B!G47/E!G89</f>
        <v>8.0261902313624679E-5</v>
      </c>
      <c r="H75" s="66">
        <f>+B!H47/E!H89</f>
        <v>6.7624842105263154E-5</v>
      </c>
      <c r="I75" s="66">
        <f>+B!I47/E!I89</f>
        <v>5.0936246648793567E-5</v>
      </c>
      <c r="J75" s="66">
        <f>+B!J47/E!J89</f>
        <v>7.7004011142061283E-5</v>
      </c>
      <c r="K75" s="66">
        <f>+B!K47/E!K89</f>
        <v>1.0169386486486487E-4</v>
      </c>
      <c r="L75" s="66">
        <f>+B!L47/E!L89</f>
        <v>7.849119592875318E-5</v>
      </c>
      <c r="M75" s="66">
        <f>+B!M47/E!M89</f>
        <v>7.5522433628318582E-5</v>
      </c>
      <c r="N75" s="66">
        <f>+B!N47/E!N89</f>
        <v>7.8640736434108539E-5</v>
      </c>
      <c r="O75" s="66">
        <f>+B!O47/E!O89</f>
        <v>9.294623008849558E-5</v>
      </c>
      <c r="P75" s="66">
        <f>+B!P47/E!P89</f>
        <v>1.0362459546925566E-4</v>
      </c>
      <c r="Q75" s="66">
        <f>+B!Q47/E!Q89</f>
        <v>8.5683492496589354E-5</v>
      </c>
      <c r="R75" s="66">
        <f>+B!R47/E!R89</f>
        <v>1.1949153498871332E-4</v>
      </c>
      <c r="S75" s="66">
        <f>+B!S47/E!S89</f>
        <v>1.9722808564231738E-4</v>
      </c>
      <c r="T75" s="66">
        <f>+B!T47/E!T89</f>
        <v>1.6996214689265536E-4</v>
      </c>
      <c r="U75" s="66">
        <f>+B!U47/E!U89</f>
        <v>2.083027358490566E-4</v>
      </c>
      <c r="V75" s="66">
        <f>+B!V47/E!V89</f>
        <v>2.0958160377358492E-4</v>
      </c>
      <c r="W75" s="66">
        <f>+B!W47/E!W89</f>
        <v>1.5630333333333335E-4</v>
      </c>
      <c r="X75" s="66">
        <f>+B!X47/E!X89</f>
        <v>1.3212495652173913E-4</v>
      </c>
      <c r="Y75" s="66">
        <f>+B!Y47/E!Y89</f>
        <v>1.3072999999999999E-4</v>
      </c>
      <c r="Z75" s="66">
        <f>+B!Z47/E!Z89</f>
        <v>1.4259518867924527E-4</v>
      </c>
      <c r="AA75" s="66">
        <f>+B!AA47/E!AA89</f>
        <v>9.4681304347826086E-5</v>
      </c>
    </row>
    <row r="76" spans="4:27" x14ac:dyDescent="0.25">
      <c r="D76" s="78" t="s">
        <v>18</v>
      </c>
      <c r="E76" s="67">
        <f>+B!E48/E!E90</f>
        <v>2.5857502611381386E-6</v>
      </c>
      <c r="F76" s="67">
        <f>+B!F48/E!F90</f>
        <v>2.7641500522024475E-6</v>
      </c>
      <c r="G76" s="67">
        <f>+B!G48/E!G90</f>
        <v>4.3985194103143926E-6</v>
      </c>
      <c r="H76" s="67">
        <f>+B!H48/E!H90</f>
        <v>7.1678934287294452E-6</v>
      </c>
      <c r="I76" s="67">
        <f>+B!I48/E!I90</f>
        <v>1.0530290303557232E-5</v>
      </c>
      <c r="J76" s="67">
        <f>+B!J48/E!J90</f>
        <v>5.9462917841670129E-6</v>
      </c>
      <c r="K76" s="67">
        <f>+B!K48/E!K90</f>
        <v>2.3073322241321146E-6</v>
      </c>
      <c r="L76" s="67">
        <f>+B!L48/E!L90</f>
        <v>3.2566314831502781E-7</v>
      </c>
      <c r="M76" s="67">
        <f>+B!M48/E!M90</f>
        <v>1.9062431801505327E-7</v>
      </c>
      <c r="N76" s="67">
        <f>+B!N48/E!N90</f>
        <v>2.2956820029129777E-7</v>
      </c>
      <c r="O76" s="67">
        <f>+B!O48/E!O90</f>
        <v>2.5588993169060688E-7</v>
      </c>
      <c r="P76" s="67">
        <f>+B!P48/E!P90</f>
        <v>3.4578878656363575E-7</v>
      </c>
      <c r="Q76" s="67">
        <f>+B!Q48/E!Q90</f>
        <v>8.2999107142857146E-7</v>
      </c>
      <c r="R76" s="67">
        <f>+B!R48/E!R90</f>
        <v>1.1240650406504065E-6</v>
      </c>
      <c r="S76" s="67">
        <f>+B!S48/E!S90</f>
        <v>6.0455652173913041E-7</v>
      </c>
      <c r="T76" s="67">
        <f>+B!T48/E!T90</f>
        <v>2.2606249999999996E-6</v>
      </c>
      <c r="U76" s="67">
        <f>+B!U48/E!U90</f>
        <v>1.2156971830985916E-6</v>
      </c>
      <c r="V76" s="67">
        <f>+B!V48/E!V90</f>
        <v>1.2904335664335665E-6</v>
      </c>
      <c r="W76" s="67">
        <f>+B!W48/E!W90</f>
        <v>1.8169256756756754E-6</v>
      </c>
      <c r="X76" s="67">
        <f>+B!X48/E!X90</f>
        <v>1.3967181208053691E-6</v>
      </c>
      <c r="Y76" s="67">
        <f>+B!Y48/E!Y90</f>
        <v>1.7135071428571428E-6</v>
      </c>
      <c r="Z76" s="67">
        <f>+B!Z48/E!Z90</f>
        <v>1.5113333333333334E-6</v>
      </c>
      <c r="AA76" s="67">
        <f>+B!AA48/E!AA90</f>
        <v>1.0998881578947368E-6</v>
      </c>
    </row>
    <row r="77" spans="4:27" x14ac:dyDescent="0.25">
      <c r="D77" s="78" t="s">
        <v>19</v>
      </c>
      <c r="E77" s="67">
        <f>+B!E49/E!E91</f>
        <v>5.4081297071129705E-5</v>
      </c>
      <c r="F77" s="67">
        <f>+B!F49/E!F91</f>
        <v>5.6450174672489082E-5</v>
      </c>
      <c r="G77" s="67">
        <f>+B!G49/E!G91</f>
        <v>6.7655086206896549E-5</v>
      </c>
      <c r="H77" s="67">
        <f>+B!H49/E!H91</f>
        <v>5.4537751196172245E-5</v>
      </c>
      <c r="I77" s="67">
        <f>+B!I49/E!I91</f>
        <v>3.2933475490196077E-5</v>
      </c>
      <c r="J77" s="67">
        <f>+B!J49/E!J91</f>
        <v>2.959170353982301E-5</v>
      </c>
      <c r="K77" s="67">
        <f>+B!K49/E!K91</f>
        <v>3.5574102803738316E-5</v>
      </c>
      <c r="L77" s="67">
        <f>+B!L49/E!L91</f>
        <v>2.6463655963302753E-5</v>
      </c>
      <c r="M77" s="67">
        <f>+B!M49/E!M91</f>
        <v>2.3717569767441859E-5</v>
      </c>
      <c r="N77" s="67">
        <f>+B!N49/E!N91</f>
        <v>2.9314244837758114E-5</v>
      </c>
      <c r="O77" s="67">
        <f>+B!O49/E!O91</f>
        <v>2.8365833333333332E-5</v>
      </c>
      <c r="P77" s="67">
        <f>+B!P49/E!P91</f>
        <v>2.9320307692307692E-5</v>
      </c>
      <c r="Q77" s="67">
        <f>+B!Q49/E!Q91</f>
        <v>2.2960266903914592E-5</v>
      </c>
      <c r="R77" s="67">
        <f>+B!R49/E!R91</f>
        <v>2.3137740029542097E-5</v>
      </c>
      <c r="S77" s="67">
        <f>+B!S49/E!S91</f>
        <v>1.7749731656184486E-5</v>
      </c>
      <c r="T77" s="67">
        <f>+B!T49/E!T91</f>
        <v>2.2848248175182481E-5</v>
      </c>
      <c r="U77" s="67">
        <f>+B!U49/E!U91</f>
        <v>1.9838637911464244E-5</v>
      </c>
      <c r="V77" s="67">
        <f>+B!V49/E!V91</f>
        <v>1.7277078239608803E-5</v>
      </c>
      <c r="W77" s="67">
        <f>+B!W49/E!W91</f>
        <v>1.5191750305997551E-5</v>
      </c>
      <c r="X77" s="67">
        <f>+B!X49/E!X91</f>
        <v>1.5729974905897115E-5</v>
      </c>
      <c r="Y77" s="67">
        <f>+B!Y49/E!Y91</f>
        <v>1.3785534992223951E-5</v>
      </c>
      <c r="Z77" s="67">
        <f>+B!Z49/E!Z91</f>
        <v>1.618253125E-5</v>
      </c>
      <c r="AA77" s="67">
        <f>+B!AA49/E!AA91</f>
        <v>9.6769291338582682E-6</v>
      </c>
    </row>
    <row r="78" spans="4:27" x14ac:dyDescent="0.25">
      <c r="D78" s="78" t="s">
        <v>20</v>
      </c>
      <c r="E78" s="67">
        <f>+B!E50/E!E92</f>
        <v>1.457017414248021E-5</v>
      </c>
      <c r="F78" s="67">
        <f>+B!F50/E!F92</f>
        <v>4.0558777292576424E-6</v>
      </c>
      <c r="G78" s="67">
        <f>+B!G50/E!G92</f>
        <v>9.6564267515923553E-6</v>
      </c>
      <c r="H78" s="67">
        <f>+B!H50/E!H92</f>
        <v>1.3682428169014084E-5</v>
      </c>
      <c r="I78" s="67">
        <f>+B!I50/E!I92</f>
        <v>7.360016786570743E-6</v>
      </c>
      <c r="J78" s="67">
        <f>+B!J50/E!J92</f>
        <v>2.4285592705167174E-6</v>
      </c>
      <c r="K78" s="67">
        <f>+B!K50/E!K92</f>
        <v>7.8513871499176287E-6</v>
      </c>
      <c r="L78" s="67">
        <f>+B!L50/E!L92</f>
        <v>3.5142295081967209E-6</v>
      </c>
      <c r="M78" s="67">
        <f>+B!M50/E!M92</f>
        <v>2.0637334200260079E-5</v>
      </c>
      <c r="N78" s="67">
        <f>+B!N50/E!N92</f>
        <v>7.5765281553398059E-6</v>
      </c>
      <c r="O78" s="67">
        <f>+B!O50/E!O92</f>
        <v>2.1062006993006996E-6</v>
      </c>
      <c r="P78" s="67">
        <f>+B!P50/E!P92</f>
        <v>2.0945195530726256E-6</v>
      </c>
      <c r="Q78" s="67">
        <f>+B!Q50/E!Q92</f>
        <v>1.0899110552763819E-6</v>
      </c>
      <c r="R78" s="67">
        <f>+B!R50/E!R92</f>
        <v>1.3879993006993008E-6</v>
      </c>
      <c r="S78" s="67">
        <f>+B!S50/E!S92</f>
        <v>1.0186436464088397E-6</v>
      </c>
      <c r="T78" s="67">
        <f>+B!T50/E!T92</f>
        <v>6.651173728813559E-7</v>
      </c>
      <c r="U78" s="67">
        <f>+B!U50/E!U92</f>
        <v>1.8634151702786378E-5</v>
      </c>
      <c r="V78" s="67">
        <f>+B!V50/E!V92</f>
        <v>1.2809285714285715E-7</v>
      </c>
      <c r="W78" s="67">
        <f>+B!W50/E!W92</f>
        <v>7.9655214723926372E-6</v>
      </c>
      <c r="X78" s="67">
        <f>+B!X50/E!X92</f>
        <v>9.4186590163934414E-5</v>
      </c>
      <c r="Y78" s="67">
        <f>+B!Y50/E!Y92</f>
        <v>1.0439621621621622E-4</v>
      </c>
      <c r="Z78" s="67">
        <f>+B!Z50/E!Z92</f>
        <v>9.2654183006535945E-6</v>
      </c>
      <c r="AA78" s="67">
        <f>+B!AA50/E!AA92</f>
        <v>4.6511294999999996E-5</v>
      </c>
    </row>
    <row r="79" spans="4:27" x14ac:dyDescent="0.25">
      <c r="D79" s="78" t="s">
        <v>21</v>
      </c>
      <c r="E79" s="67">
        <f>+B!E51/E!E93</f>
        <v>1.0553101974855514E-4</v>
      </c>
      <c r="F79" s="67">
        <f>+B!F51/E!F93</f>
        <v>3.7182382896658801E-5</v>
      </c>
      <c r="G79" s="67">
        <f>+B!G51/E!G93</f>
        <v>4.2966169868070648E-5</v>
      </c>
      <c r="H79" s="67">
        <f>+B!H51/E!H93</f>
        <v>2.8039465076069442E-6</v>
      </c>
      <c r="I79" s="67">
        <f>+B!I51/E!I93</f>
        <v>2.4257027752123081E-5</v>
      </c>
      <c r="J79" s="67">
        <f>+B!J51/E!J93</f>
        <v>4.5736808286239939E-5</v>
      </c>
      <c r="K79" s="67">
        <f>+B!K51/E!K93</f>
        <v>3.1175780694973256E-6</v>
      </c>
      <c r="L79" s="67">
        <f>+B!L51/E!L93</f>
        <v>3.0384396366813878E-6</v>
      </c>
      <c r="M79" s="67">
        <f>+B!M51/E!M93</f>
        <v>2.5796831081406686E-6</v>
      </c>
      <c r="N79" s="67">
        <f>+B!N51/E!N93</f>
        <v>1.9235100052992263E-6</v>
      </c>
      <c r="O79" s="67">
        <f>+B!O51/E!O93</f>
        <v>7.2749169283232015E-6</v>
      </c>
      <c r="P79" s="67">
        <f>+B!P51/E!P93</f>
        <v>5.5450561298513088E-6</v>
      </c>
      <c r="Q79" s="67">
        <f>+B!Q51/E!Q93</f>
        <v>8.3241603621696817E-6</v>
      </c>
      <c r="R79" s="67">
        <f>+B!R51/E!R93</f>
        <v>3.2578153655702174E-5</v>
      </c>
      <c r="S79" s="67">
        <f>+B!S51/E!S93</f>
        <v>3.1853075678478798E-5</v>
      </c>
      <c r="T79" s="67">
        <f>+B!T51/E!T93</f>
        <v>3.9876494225725702E-5</v>
      </c>
      <c r="U79" s="67">
        <f>+B!U51/E!U93</f>
        <v>3.931299122807017E-5</v>
      </c>
      <c r="V79" s="67">
        <f>+B!V51/E!V93</f>
        <v>3.7264063636363636E-5</v>
      </c>
      <c r="W79" s="67">
        <f>+B!W51/E!W93</f>
        <v>9.8826372549019621E-5</v>
      </c>
      <c r="X79" s="67">
        <f>+B!X51/E!X93</f>
        <v>3.727373267326733E-4</v>
      </c>
      <c r="Y79" s="67">
        <f>+B!Y51/E!Y93</f>
        <v>1.2295268850792424E-4</v>
      </c>
      <c r="Z79" s="67">
        <f>+B!Z51/E!Z93</f>
        <v>2.3081076218527658E-4</v>
      </c>
      <c r="AA79" s="67">
        <f>+B!AA51/E!AA93</f>
        <v>1.6606754716981133E-4</v>
      </c>
    </row>
    <row r="80" spans="4:27" x14ac:dyDescent="0.25">
      <c r="D80" s="78" t="s">
        <v>22</v>
      </c>
      <c r="E80" s="67">
        <f>+B!E52/E!E94</f>
        <v>2.6072209072978304E-5</v>
      </c>
      <c r="F80" s="67">
        <f>+B!F52/E!F94</f>
        <v>2.6493128598848369E-5</v>
      </c>
      <c r="G80" s="67">
        <f>+B!G52/E!G94</f>
        <v>2.9987356746765249E-5</v>
      </c>
      <c r="H80" s="67">
        <f>+B!H52/E!H94</f>
        <v>4.2260947176684882E-5</v>
      </c>
      <c r="I80" s="67">
        <f>+B!I52/E!I94</f>
        <v>2.9231483420593366E-5</v>
      </c>
      <c r="J80" s="67">
        <f>+B!J52/E!J94</f>
        <v>2.214394779771615E-5</v>
      </c>
      <c r="K80" s="67">
        <f>+B!K52/E!K94</f>
        <v>2.5639042386185243E-5</v>
      </c>
      <c r="L80" s="67">
        <f>+B!L52/E!L94</f>
        <v>2.5694014084507044E-5</v>
      </c>
      <c r="M80" s="67">
        <f>+B!M52/E!M94</f>
        <v>2.4132985781990524E-5</v>
      </c>
      <c r="N80" s="67">
        <f>+B!N52/E!N94</f>
        <v>2.6190679611650486E-5</v>
      </c>
      <c r="O80" s="67">
        <f>+B!O52/E!O94</f>
        <v>3.7377632478632481E-5</v>
      </c>
      <c r="P80" s="67">
        <f>+B!P52/E!P94</f>
        <v>4.4170430769230771E-5</v>
      </c>
      <c r="Q80" s="67">
        <f>+B!Q52/E!Q94</f>
        <v>5.0190539473684209E-5</v>
      </c>
      <c r="R80" s="67">
        <f>+B!R52/E!R94</f>
        <v>5.5467879999999997E-5</v>
      </c>
      <c r="S80" s="67">
        <f>+B!S52/E!S94</f>
        <v>6.1473140939597313E-5</v>
      </c>
      <c r="T80" s="67">
        <f>+B!T52/E!T94</f>
        <v>6.2879659090909093E-5</v>
      </c>
      <c r="U80" s="67">
        <f>+B!U52/E!U94</f>
        <v>6.295529126213592E-5</v>
      </c>
      <c r="V80" s="67">
        <f>+B!V52/E!V94</f>
        <v>7.5888514851485137E-5</v>
      </c>
      <c r="W80" s="67">
        <f>+B!W52/E!W94</f>
        <v>6.7860336538461545E-5</v>
      </c>
      <c r="X80" s="67">
        <f>+B!X52/E!X94</f>
        <v>6.8220563380281683E-5</v>
      </c>
      <c r="Y80" s="67">
        <f>+B!Y52/E!Y94</f>
        <v>7.4182010309278349E-5</v>
      </c>
      <c r="Z80" s="67">
        <f>+B!Z52/E!Z94</f>
        <v>5.8401052631578944E-5</v>
      </c>
      <c r="AA80" s="67">
        <f>+B!AA52/E!AA94</f>
        <v>4.4981591346153849E-5</v>
      </c>
    </row>
    <row r="81" spans="4:27" x14ac:dyDescent="0.25">
      <c r="D81" s="78" t="s">
        <v>23</v>
      </c>
      <c r="E81" s="67">
        <f>+B!E53/E!E95</f>
        <v>6.2741475211608224E-5</v>
      </c>
      <c r="F81" s="67">
        <f>+B!F53/E!F95</f>
        <v>6.1133619854721559E-5</v>
      </c>
      <c r="G81" s="67">
        <f>+B!G53/E!G95</f>
        <v>9.1232956419316842E-5</v>
      </c>
      <c r="H81" s="67">
        <f>+B!H53/E!H95</f>
        <v>7.9937952662721906E-5</v>
      </c>
      <c r="I81" s="67">
        <f>+B!I53/E!I95</f>
        <v>6.415604316546762E-5</v>
      </c>
      <c r="J81" s="67">
        <f>+B!J53/E!J95</f>
        <v>9.14161E-5</v>
      </c>
      <c r="K81" s="67">
        <f>+B!K53/E!K95</f>
        <v>9.6532016317016318E-5</v>
      </c>
      <c r="L81" s="67">
        <f>+B!L53/E!L95</f>
        <v>9.5125942982456139E-5</v>
      </c>
      <c r="M81" s="67">
        <f>+B!M53/E!M95</f>
        <v>8.9561599999999993E-5</v>
      </c>
      <c r="N81" s="67">
        <f>+B!N53/E!N95</f>
        <v>1.1156541984732826E-4</v>
      </c>
      <c r="O81" s="67">
        <f>+B!O53/E!O95</f>
        <v>1.3655285714285714E-4</v>
      </c>
      <c r="P81" s="67">
        <f>+B!P53/E!P95</f>
        <v>1.8807654970760235E-4</v>
      </c>
      <c r="Q81" s="67">
        <f>+B!Q53/E!Q95</f>
        <v>1.8301222772277228E-4</v>
      </c>
      <c r="R81" s="67">
        <f>+B!R53/E!R95</f>
        <v>1.6505318385650223E-4</v>
      </c>
      <c r="S81" s="67">
        <f>+B!S53/E!S95</f>
        <v>1.5918830188679244E-4</v>
      </c>
      <c r="T81" s="67">
        <f>+B!T53/E!T95</f>
        <v>1.9386989795918368E-4</v>
      </c>
      <c r="U81" s="67">
        <f>+B!U53/E!U95</f>
        <v>1.8070736170212764E-4</v>
      </c>
      <c r="V81" s="67">
        <f>+B!V53/E!V95</f>
        <v>1.5830234234234236E-4</v>
      </c>
      <c r="W81" s="67">
        <f>+B!W53/E!W95</f>
        <v>1.5003227678571428E-4</v>
      </c>
      <c r="X81" s="67">
        <f>+B!X53/E!X95</f>
        <v>1.6876452586206896E-4</v>
      </c>
      <c r="Y81" s="67">
        <f>+B!Y53/E!Y95</f>
        <v>1.6447785365853658E-4</v>
      </c>
      <c r="Z81" s="67">
        <f>+B!Z53/E!Z95</f>
        <v>1.4862101522842642E-4</v>
      </c>
      <c r="AA81" s="67">
        <f>+B!AA53/E!AA95</f>
        <v>1.2329692307692309E-4</v>
      </c>
    </row>
    <row r="82" spans="4:27" x14ac:dyDescent="0.25">
      <c r="D82" s="78" t="s">
        <v>24</v>
      </c>
      <c r="E82" s="67">
        <f>+B!E54/E!E96</f>
        <v>1.4132067708333333E-6</v>
      </c>
      <c r="F82" s="67">
        <f>+B!F54/E!F96</f>
        <v>1.2459902439024392E-6</v>
      </c>
      <c r="G82" s="67">
        <f>+B!G54/E!G96</f>
        <v>1.4648571428571428E-6</v>
      </c>
      <c r="H82" s="67">
        <f>+B!H54/E!H96</f>
        <v>3.5152098214285713E-6</v>
      </c>
      <c r="I82" s="67">
        <f>+B!I54/E!I96</f>
        <v>1.2996680672268908E-6</v>
      </c>
      <c r="J82" s="67">
        <f>+B!J54/E!J96</f>
        <v>1.7803207547169812E-6</v>
      </c>
      <c r="K82" s="67">
        <f>+B!K54/E!K96</f>
        <v>6.1177131474103591E-7</v>
      </c>
      <c r="L82" s="67">
        <f>+B!L54/E!L96</f>
        <v>9.0149847328244275E-7</v>
      </c>
      <c r="M82" s="67">
        <f>+B!M54/E!M96</f>
        <v>4.8365166666666663E-7</v>
      </c>
      <c r="N82" s="67">
        <f>+B!N54/E!N96</f>
        <v>7.2376049723756904E-7</v>
      </c>
      <c r="O82" s="67">
        <f>+B!O54/E!O96</f>
        <v>7.8022360406091377E-7</v>
      </c>
      <c r="P82" s="67">
        <f>+B!P54/E!P96</f>
        <v>1.8338616071428573E-6</v>
      </c>
      <c r="Q82" s="67">
        <f>+B!Q54/E!Q96</f>
        <v>2.2825675146771038E-6</v>
      </c>
      <c r="R82" s="67">
        <f>+B!R54/E!R96</f>
        <v>3.1653727272727273E-6</v>
      </c>
      <c r="S82" s="67">
        <f>+B!S54/E!S96</f>
        <v>3.5843055555555558E-6</v>
      </c>
      <c r="T82" s="67">
        <f>+B!T54/E!T96</f>
        <v>4.1470283018867922E-6</v>
      </c>
      <c r="U82" s="67">
        <f>+B!U54/E!U96</f>
        <v>5.0195217391304348E-6</v>
      </c>
      <c r="V82" s="67">
        <f>+B!V54/E!V96</f>
        <v>3.9362251655629138E-6</v>
      </c>
      <c r="W82" s="67">
        <f>+B!W54/E!W96</f>
        <v>5.674641025641026E-6</v>
      </c>
      <c r="X82" s="67">
        <f>+B!X54/E!X96</f>
        <v>8.6752422360248442E-6</v>
      </c>
      <c r="Y82" s="67">
        <f>+B!Y54/E!Y96</f>
        <v>3.2105960912052121E-6</v>
      </c>
      <c r="Z82" s="67">
        <f>+B!Z54/E!Z96</f>
        <v>2.6039035947712416E-6</v>
      </c>
      <c r="AA82" s="67">
        <f>+B!AA54/E!AA96</f>
        <v>4.7344766214177981E-6</v>
      </c>
    </row>
    <row r="83" spans="4:27" x14ac:dyDescent="0.25">
      <c r="D83" s="78" t="s">
        <v>25</v>
      </c>
      <c r="E83" s="67">
        <f>+B!E55/E!E97</f>
        <v>8.5470705521472387E-6</v>
      </c>
      <c r="F83" s="67">
        <f>+B!F55/E!F97</f>
        <v>9.8975437589670018E-6</v>
      </c>
      <c r="G83" s="67">
        <f>+B!G55/E!G97</f>
        <v>1.24305698630137E-5</v>
      </c>
      <c r="H83" s="67">
        <f>+B!H55/E!H97</f>
        <v>1.1293202976995941E-5</v>
      </c>
      <c r="I83" s="67">
        <f>+B!I55/E!I97</f>
        <v>6.876775906735751E-6</v>
      </c>
      <c r="J83" s="67">
        <f>+B!J55/E!J97</f>
        <v>8.438696450428396E-6</v>
      </c>
      <c r="K83" s="67">
        <f>+B!K55/E!K97</f>
        <v>1.0229117791411043E-5</v>
      </c>
      <c r="L83" s="67">
        <f>+B!L55/E!L97</f>
        <v>1.6220311778290994E-5</v>
      </c>
      <c r="M83" s="67">
        <f>+B!M55/E!M97</f>
        <v>2.1221260080645163E-5</v>
      </c>
      <c r="N83" s="67">
        <f>+B!N55/E!N97</f>
        <v>8.9412E-6</v>
      </c>
      <c r="O83" s="67">
        <f>+B!O55/E!O97</f>
        <v>2.8201007936507933E-5</v>
      </c>
      <c r="P83" s="67">
        <f>+B!P55/E!P97</f>
        <v>3.4845079136690652E-5</v>
      </c>
      <c r="Q83" s="67">
        <f>+B!Q55/E!Q97</f>
        <v>4.5105860759493666E-5</v>
      </c>
      <c r="R83" s="67">
        <f>+B!R55/E!R97</f>
        <v>7.024725146198831E-5</v>
      </c>
      <c r="S83" s="67">
        <f>+B!S55/E!S97</f>
        <v>6.3704510204081632E-5</v>
      </c>
      <c r="T83" s="67">
        <f>+B!T55/E!T97</f>
        <v>6.1195568862275454E-5</v>
      </c>
      <c r="U83" s="67">
        <f>+B!U55/E!U97</f>
        <v>7.2299206349206351E-5</v>
      </c>
      <c r="V83" s="67">
        <f>+B!V55/E!V97</f>
        <v>7.4816842105263163E-5</v>
      </c>
      <c r="W83" s="67">
        <f>+B!W55/E!W97</f>
        <v>6.8864999999999999E-5</v>
      </c>
      <c r="X83" s="67">
        <f>+B!X55/E!X97</f>
        <v>5.9342427184466019E-5</v>
      </c>
      <c r="Y83" s="67">
        <f>+B!Y55/E!Y97</f>
        <v>4.2771786802030457E-5</v>
      </c>
      <c r="Z83" s="67">
        <f>+B!Z55/E!Z97</f>
        <v>3.356985204081633E-5</v>
      </c>
      <c r="AA83" s="67">
        <f>+B!AA55/E!AA97</f>
        <v>3.1688165853658537E-5</v>
      </c>
    </row>
    <row r="84" spans="4:27" ht="15.75" thickBot="1" x14ac:dyDescent="0.3">
      <c r="D84" s="79" t="s">
        <v>26</v>
      </c>
      <c r="E84" s="68">
        <f>+B!E56/E!E98</f>
        <v>0</v>
      </c>
      <c r="F84" s="68">
        <f>+B!F56/E!F98</f>
        <v>0</v>
      </c>
      <c r="G84" s="68">
        <f>+B!G56/E!G98</f>
        <v>1.2048192771084338E-11</v>
      </c>
      <c r="H84" s="68">
        <f>+B!H56/E!H98</f>
        <v>0</v>
      </c>
      <c r="I84" s="68">
        <f>+B!I56/E!I98</f>
        <v>1.4298136645962733E-8</v>
      </c>
      <c r="J84" s="68">
        <f>+B!J56/E!J98</f>
        <v>0</v>
      </c>
      <c r="K84" s="68">
        <f>+B!K56/E!K98</f>
        <v>1.3004651162790697E-8</v>
      </c>
      <c r="L84" s="68">
        <f>+B!L56/E!L98</f>
        <v>2.0431603773584904E-7</v>
      </c>
      <c r="M84" s="68">
        <f>+B!M56/E!M98</f>
        <v>8.7968421052631581E-7</v>
      </c>
      <c r="N84" s="68">
        <f>+B!N56/E!N98</f>
        <v>6.8319578313253009E-7</v>
      </c>
      <c r="O84" s="68">
        <f>+B!O56/E!O98</f>
        <v>7.9111989100817438E-7</v>
      </c>
      <c r="P84" s="68">
        <f>+B!P56/E!P98</f>
        <v>7.2136711711711705E-7</v>
      </c>
      <c r="Q84" s="68">
        <f>+B!Q56/E!Q98</f>
        <v>5.8775051124744379E-7</v>
      </c>
      <c r="R84" s="68">
        <f>+B!R56/E!R98</f>
        <v>3.8619935170178282E-7</v>
      </c>
      <c r="S84" s="68">
        <f>+B!S56/E!S98</f>
        <v>5.3766666666666665E-7</v>
      </c>
      <c r="T84" s="68">
        <f>+B!T56/E!T98</f>
        <v>4.4736131386861313E-7</v>
      </c>
      <c r="U84" s="68">
        <f>+B!U56/E!U98</f>
        <v>6.3763836477987422E-7</v>
      </c>
      <c r="V84" s="68">
        <f>+B!V56/E!V98</f>
        <v>3.7144292803970221E-7</v>
      </c>
      <c r="W84" s="68">
        <f>+B!W56/E!W98</f>
        <v>4.0428703703703702E-7</v>
      </c>
      <c r="X84" s="68">
        <f>+B!X56/E!X98</f>
        <v>3.5172457627118644E-7</v>
      </c>
      <c r="Y84" s="68">
        <f>+B!Y56/E!Y98</f>
        <v>5.3890222222222222E-7</v>
      </c>
      <c r="Z84" s="68">
        <f>+B!Z56/E!Z98</f>
        <v>5.6097790055248623E-7</v>
      </c>
      <c r="AA84" s="68">
        <f>+B!AA56/E!AA98</f>
        <v>0</v>
      </c>
    </row>
    <row r="85" spans="4:27" s="1" customFormat="1" x14ac:dyDescent="0.25">
      <c r="D85" s="1" t="s">
        <v>53</v>
      </c>
      <c r="E85" s="166"/>
      <c r="F85" s="166"/>
      <c r="G85" s="166"/>
      <c r="H85" s="166"/>
      <c r="I85" s="166"/>
      <c r="J85" s="166"/>
      <c r="K85" s="166"/>
      <c r="L85" s="166"/>
      <c r="M85" s="166"/>
      <c r="N85" s="166"/>
      <c r="O85" s="166"/>
      <c r="P85" s="166"/>
      <c r="Q85" s="166"/>
      <c r="R85" s="166"/>
      <c r="S85" s="166"/>
      <c r="T85" s="166"/>
      <c r="U85" s="166"/>
      <c r="V85" s="166"/>
      <c r="W85" s="166"/>
      <c r="X85" s="166"/>
      <c r="Y85" s="166"/>
      <c r="Z85" s="166"/>
    </row>
    <row r="86" spans="4:27" ht="15.75" thickBot="1" x14ac:dyDescent="0.3"/>
    <row r="87" spans="4:27" ht="15.75" thickBot="1" x14ac:dyDescent="0.3">
      <c r="D87" s="75" t="s">
        <v>15</v>
      </c>
      <c r="E87" s="17">
        <v>1995</v>
      </c>
      <c r="F87" s="9">
        <v>1996</v>
      </c>
      <c r="G87" s="17">
        <v>1997</v>
      </c>
      <c r="H87" s="9">
        <v>1998</v>
      </c>
      <c r="I87" s="17">
        <v>1999</v>
      </c>
      <c r="J87" s="9">
        <v>2000</v>
      </c>
      <c r="K87" s="17">
        <v>2001</v>
      </c>
      <c r="L87" s="9">
        <v>2002</v>
      </c>
      <c r="M87" s="17">
        <v>2003</v>
      </c>
      <c r="N87" s="9">
        <v>2004</v>
      </c>
      <c r="O87" s="17">
        <v>2005</v>
      </c>
      <c r="P87" s="9">
        <v>2006</v>
      </c>
      <c r="Q87" s="17">
        <v>2007</v>
      </c>
      <c r="R87" s="9">
        <v>2008</v>
      </c>
      <c r="S87" s="17">
        <v>2009</v>
      </c>
      <c r="T87" s="9">
        <v>2010</v>
      </c>
      <c r="U87" s="17">
        <v>2011</v>
      </c>
      <c r="V87" s="9">
        <v>2012</v>
      </c>
      <c r="W87" s="17">
        <v>2013</v>
      </c>
      <c r="X87" s="9">
        <v>2014</v>
      </c>
      <c r="Y87" s="17">
        <v>2015</v>
      </c>
      <c r="Z87" s="10">
        <v>2016</v>
      </c>
      <c r="AA87" s="10">
        <v>2017</v>
      </c>
    </row>
    <row r="88" spans="4:27" ht="15.75" thickBot="1" x14ac:dyDescent="0.3">
      <c r="D88" s="76" t="s">
        <v>16</v>
      </c>
      <c r="E88" s="71">
        <v>5190000000</v>
      </c>
      <c r="F88" s="71">
        <v>5440000000</v>
      </c>
      <c r="G88" s="71">
        <v>5650000000</v>
      </c>
      <c r="H88" s="71">
        <v>5580000000</v>
      </c>
      <c r="I88" s="71">
        <v>5800000000</v>
      </c>
      <c r="J88" s="71">
        <v>6550000000</v>
      </c>
      <c r="K88" s="71">
        <v>6310000000</v>
      </c>
      <c r="L88" s="71">
        <v>6630000000</v>
      </c>
      <c r="M88" s="71">
        <v>7730000000</v>
      </c>
      <c r="N88" s="71">
        <v>9450000000</v>
      </c>
      <c r="O88" s="71">
        <v>10700000000</v>
      </c>
      <c r="P88" s="71">
        <v>12300000000</v>
      </c>
      <c r="Q88" s="71">
        <v>14200000000</v>
      </c>
      <c r="R88" s="71">
        <v>16400000000</v>
      </c>
      <c r="S88" s="71">
        <v>12700000000</v>
      </c>
      <c r="T88" s="71">
        <v>15400000000</v>
      </c>
      <c r="U88" s="71">
        <v>18300000000</v>
      </c>
      <c r="V88" s="71">
        <v>18500000000</v>
      </c>
      <c r="W88" s="71">
        <v>18800000000</v>
      </c>
      <c r="X88" s="71">
        <v>18900000000</v>
      </c>
      <c r="Y88" s="71">
        <v>16600000000</v>
      </c>
      <c r="Z88" s="71">
        <v>16100000000</v>
      </c>
      <c r="AA88" s="71">
        <v>17900000000</v>
      </c>
    </row>
    <row r="89" spans="4:27" x14ac:dyDescent="0.25">
      <c r="D89" s="77" t="s">
        <v>17</v>
      </c>
      <c r="E89" s="72">
        <v>375000000</v>
      </c>
      <c r="F89" s="72">
        <v>401000000</v>
      </c>
      <c r="G89" s="72">
        <v>389000000</v>
      </c>
      <c r="H89" s="72">
        <v>380000000</v>
      </c>
      <c r="I89" s="72">
        <v>373000000</v>
      </c>
      <c r="J89" s="72">
        <v>359000000</v>
      </c>
      <c r="K89" s="72">
        <v>370000000</v>
      </c>
      <c r="L89" s="72">
        <v>393000000</v>
      </c>
      <c r="M89" s="72">
        <v>452000000</v>
      </c>
      <c r="N89" s="72">
        <v>516000000</v>
      </c>
      <c r="O89" s="72">
        <v>565000000</v>
      </c>
      <c r="P89" s="72">
        <v>618000000</v>
      </c>
      <c r="Q89" s="72">
        <v>733000000</v>
      </c>
      <c r="R89" s="72">
        <v>886000000</v>
      </c>
      <c r="S89" s="72">
        <v>794000000</v>
      </c>
      <c r="T89" s="72">
        <v>885000000</v>
      </c>
      <c r="U89" s="72">
        <v>1060000000</v>
      </c>
      <c r="V89" s="72">
        <v>1060000000</v>
      </c>
      <c r="W89" s="72">
        <v>1110000000</v>
      </c>
      <c r="X89" s="72">
        <v>1150000000</v>
      </c>
      <c r="Y89" s="72">
        <v>1060000000</v>
      </c>
      <c r="Z89" s="72">
        <v>1060000000</v>
      </c>
      <c r="AA89" s="72">
        <v>1150000000</v>
      </c>
    </row>
    <row r="90" spans="4:27" x14ac:dyDescent="0.25">
      <c r="D90" s="78" t="s">
        <v>18</v>
      </c>
      <c r="E90" s="73">
        <v>51948559</v>
      </c>
      <c r="F90" s="73">
        <v>56538537</v>
      </c>
      <c r="G90" s="73">
        <v>57970416</v>
      </c>
      <c r="H90" s="73">
        <v>57489415</v>
      </c>
      <c r="I90" s="73">
        <v>58567901</v>
      </c>
      <c r="J90" s="73">
        <v>57356923</v>
      </c>
      <c r="K90" s="73">
        <v>59889945</v>
      </c>
      <c r="L90" s="73">
        <v>64781662</v>
      </c>
      <c r="M90" s="73">
        <v>73159606</v>
      </c>
      <c r="N90" s="73">
        <v>82650820</v>
      </c>
      <c r="O90" s="73">
        <v>89116441</v>
      </c>
      <c r="P90" s="73">
        <v>96217695</v>
      </c>
      <c r="Q90" s="73">
        <v>112000000</v>
      </c>
      <c r="R90" s="73">
        <v>123000000</v>
      </c>
      <c r="S90" s="73">
        <v>115000000</v>
      </c>
      <c r="T90" s="73">
        <v>120000000</v>
      </c>
      <c r="U90" s="73">
        <v>142000000</v>
      </c>
      <c r="V90" s="73">
        <v>143000000</v>
      </c>
      <c r="W90" s="73">
        <v>148000000</v>
      </c>
      <c r="X90" s="73">
        <v>149000000</v>
      </c>
      <c r="Y90" s="73">
        <v>140000000</v>
      </c>
      <c r="Z90" s="73">
        <v>144000000</v>
      </c>
      <c r="AA90" s="73">
        <v>152000000</v>
      </c>
    </row>
    <row r="91" spans="4:27" x14ac:dyDescent="0.25">
      <c r="D91" s="78" t="s">
        <v>19</v>
      </c>
      <c r="E91" s="73">
        <v>239000000</v>
      </c>
      <c r="F91" s="73">
        <v>229000000</v>
      </c>
      <c r="G91" s="73">
        <v>232000000</v>
      </c>
      <c r="H91" s="73">
        <v>209000000</v>
      </c>
      <c r="I91" s="73">
        <v>204000000</v>
      </c>
      <c r="J91" s="73">
        <v>226000000</v>
      </c>
      <c r="K91" s="73">
        <v>214000000</v>
      </c>
      <c r="L91" s="73">
        <v>218000000</v>
      </c>
      <c r="M91" s="73">
        <v>258000000</v>
      </c>
      <c r="N91" s="73">
        <v>339000000</v>
      </c>
      <c r="O91" s="73">
        <v>384000000</v>
      </c>
      <c r="P91" s="73">
        <v>455000000</v>
      </c>
      <c r="Q91" s="73">
        <v>562000000</v>
      </c>
      <c r="R91" s="73">
        <v>677000000</v>
      </c>
      <c r="S91" s="73">
        <v>477000000</v>
      </c>
      <c r="T91" s="73">
        <v>685000000</v>
      </c>
      <c r="U91" s="73">
        <v>881000000</v>
      </c>
      <c r="V91" s="73">
        <v>818000000</v>
      </c>
      <c r="W91" s="73">
        <v>817000000</v>
      </c>
      <c r="X91" s="73">
        <v>797000000</v>
      </c>
      <c r="Y91" s="73">
        <v>643000000</v>
      </c>
      <c r="Z91" s="73">
        <v>608000000</v>
      </c>
      <c r="AA91" s="73">
        <v>762000000</v>
      </c>
    </row>
    <row r="92" spans="4:27" x14ac:dyDescent="0.25">
      <c r="D92" s="78" t="s">
        <v>20</v>
      </c>
      <c r="E92" s="73">
        <v>379000000</v>
      </c>
      <c r="F92" s="73">
        <v>458000000</v>
      </c>
      <c r="G92" s="73">
        <v>471000000</v>
      </c>
      <c r="H92" s="73">
        <v>355000000</v>
      </c>
      <c r="I92" s="73">
        <v>417000000</v>
      </c>
      <c r="J92" s="73">
        <v>658000000</v>
      </c>
      <c r="K92" s="73">
        <v>607000000</v>
      </c>
      <c r="L92" s="73">
        <v>610000000</v>
      </c>
      <c r="M92" s="73">
        <v>769000000</v>
      </c>
      <c r="N92" s="73">
        <v>1030000000</v>
      </c>
      <c r="O92" s="73">
        <v>1430000000</v>
      </c>
      <c r="P92" s="73">
        <v>1790000000</v>
      </c>
      <c r="Q92" s="73">
        <v>1990000000</v>
      </c>
      <c r="R92" s="73">
        <v>2860000000</v>
      </c>
      <c r="S92" s="73">
        <v>1810000000</v>
      </c>
      <c r="T92" s="73">
        <v>2360000000</v>
      </c>
      <c r="U92" s="73">
        <v>3230000000</v>
      </c>
      <c r="V92" s="73">
        <v>3360000000</v>
      </c>
      <c r="W92" s="73">
        <v>3260000000</v>
      </c>
      <c r="X92" s="73">
        <v>3050000000</v>
      </c>
      <c r="Y92" s="73">
        <v>1850000000</v>
      </c>
      <c r="Z92" s="73">
        <v>1530000000</v>
      </c>
      <c r="AA92" s="73">
        <v>2000000000</v>
      </c>
    </row>
    <row r="93" spans="4:27" x14ac:dyDescent="0.25">
      <c r="D93" s="78" t="s">
        <v>21</v>
      </c>
      <c r="E93" s="73">
        <v>27381750</v>
      </c>
      <c r="F93" s="73">
        <v>25913159</v>
      </c>
      <c r="G93" s="73">
        <v>27277251</v>
      </c>
      <c r="H93" s="73">
        <v>29138573</v>
      </c>
      <c r="I93" s="73">
        <v>26749485</v>
      </c>
      <c r="J93" s="73">
        <v>21479658</v>
      </c>
      <c r="K93" s="73">
        <v>20761950</v>
      </c>
      <c r="L93" s="73">
        <v>26086745</v>
      </c>
      <c r="M93" s="73">
        <v>33326574</v>
      </c>
      <c r="N93" s="73">
        <v>40003951</v>
      </c>
      <c r="O93" s="73">
        <v>41587279</v>
      </c>
      <c r="P93" s="73">
        <v>47130091</v>
      </c>
      <c r="Q93" s="73">
        <v>61501338</v>
      </c>
      <c r="R93" s="73">
        <v>91460309</v>
      </c>
      <c r="S93" s="73">
        <v>68502804</v>
      </c>
      <c r="T93" s="73">
        <v>81903539</v>
      </c>
      <c r="U93" s="73">
        <v>114000000</v>
      </c>
      <c r="V93" s="73">
        <v>110000000</v>
      </c>
      <c r="W93" s="73">
        <v>102000000</v>
      </c>
      <c r="X93" s="73">
        <v>101000000</v>
      </c>
      <c r="Y93" s="73">
        <v>89342902</v>
      </c>
      <c r="Z93" s="73">
        <v>90920977</v>
      </c>
      <c r="AA93" s="73">
        <v>106000000</v>
      </c>
    </row>
    <row r="94" spans="4:27" x14ac:dyDescent="0.25">
      <c r="D94" s="78" t="s">
        <v>22</v>
      </c>
      <c r="E94" s="73">
        <v>507000000</v>
      </c>
      <c r="F94" s="73">
        <v>521000000</v>
      </c>
      <c r="G94" s="73">
        <v>541000000</v>
      </c>
      <c r="H94" s="73">
        <v>549000000</v>
      </c>
      <c r="I94" s="73">
        <v>573000000</v>
      </c>
      <c r="J94" s="73">
        <v>613000000</v>
      </c>
      <c r="K94" s="73">
        <v>637000000</v>
      </c>
      <c r="L94" s="73">
        <v>710000000</v>
      </c>
      <c r="M94" s="73">
        <v>844000000</v>
      </c>
      <c r="N94" s="73">
        <v>1030000000</v>
      </c>
      <c r="O94" s="73">
        <v>1170000000</v>
      </c>
      <c r="P94" s="73">
        <v>1300000000</v>
      </c>
      <c r="Q94" s="73">
        <v>1520000000</v>
      </c>
      <c r="R94" s="73">
        <v>1750000000</v>
      </c>
      <c r="S94" s="73">
        <v>1490000000</v>
      </c>
      <c r="T94" s="73">
        <v>1760000000</v>
      </c>
      <c r="U94" s="73">
        <v>2060000000</v>
      </c>
      <c r="V94" s="73">
        <v>2020000000</v>
      </c>
      <c r="W94" s="73">
        <v>2080000000</v>
      </c>
      <c r="X94" s="73">
        <v>2130000000</v>
      </c>
      <c r="Y94" s="73">
        <v>1940000000</v>
      </c>
      <c r="Z94" s="73">
        <v>1900000000</v>
      </c>
      <c r="AA94" s="73">
        <v>2080000000</v>
      </c>
    </row>
    <row r="95" spans="4:27" x14ac:dyDescent="0.25">
      <c r="D95" s="78" t="s">
        <v>23</v>
      </c>
      <c r="E95" s="73">
        <v>827000000</v>
      </c>
      <c r="F95" s="73">
        <v>826000000</v>
      </c>
      <c r="G95" s="73">
        <v>849000000</v>
      </c>
      <c r="H95" s="73">
        <v>845000000</v>
      </c>
      <c r="I95" s="73">
        <v>834000000</v>
      </c>
      <c r="J95" s="73">
        <v>900000000</v>
      </c>
      <c r="K95" s="73">
        <v>858000000</v>
      </c>
      <c r="L95" s="73">
        <v>912000000</v>
      </c>
      <c r="M95" s="73">
        <v>1050000000</v>
      </c>
      <c r="N95" s="73">
        <v>1310000000</v>
      </c>
      <c r="O95" s="73">
        <v>1470000000</v>
      </c>
      <c r="P95" s="73">
        <v>1710000000</v>
      </c>
      <c r="Q95" s="73">
        <v>2020000000</v>
      </c>
      <c r="R95" s="73">
        <v>2230000000</v>
      </c>
      <c r="S95" s="73">
        <v>1590000000</v>
      </c>
      <c r="T95" s="73">
        <v>1960000000</v>
      </c>
      <c r="U95" s="73">
        <v>2350000000</v>
      </c>
      <c r="V95" s="73">
        <v>2220000000</v>
      </c>
      <c r="W95" s="73">
        <v>2240000000</v>
      </c>
      <c r="X95" s="73">
        <v>2320000000</v>
      </c>
      <c r="Y95" s="73">
        <v>2050000000</v>
      </c>
      <c r="Z95" s="73">
        <v>1970000000</v>
      </c>
      <c r="AA95" s="73">
        <v>2210000000</v>
      </c>
    </row>
    <row r="96" spans="4:27" x14ac:dyDescent="0.25">
      <c r="D96" s="78" t="s">
        <v>24</v>
      </c>
      <c r="E96" s="73">
        <v>1920000000</v>
      </c>
      <c r="F96" s="73">
        <v>2050000000</v>
      </c>
      <c r="G96" s="73">
        <v>2170000000</v>
      </c>
      <c r="H96" s="73">
        <v>2240000000</v>
      </c>
      <c r="I96" s="73">
        <v>2380000000</v>
      </c>
      <c r="J96" s="73">
        <v>2650000000</v>
      </c>
      <c r="K96" s="73">
        <v>2510000000</v>
      </c>
      <c r="L96" s="73">
        <v>2620000000</v>
      </c>
      <c r="M96" s="73">
        <v>3000000000</v>
      </c>
      <c r="N96" s="73">
        <v>3620000000</v>
      </c>
      <c r="O96" s="73">
        <v>3940000000</v>
      </c>
      <c r="P96" s="73">
        <v>4480000000</v>
      </c>
      <c r="Q96" s="73">
        <v>5110000000</v>
      </c>
      <c r="R96" s="73">
        <v>5500000000</v>
      </c>
      <c r="S96" s="73">
        <v>4320000000</v>
      </c>
      <c r="T96" s="73">
        <v>5300000000</v>
      </c>
      <c r="U96" s="73">
        <v>5980000000</v>
      </c>
      <c r="V96" s="73">
        <v>6040000000</v>
      </c>
      <c r="W96" s="73">
        <v>6240000000</v>
      </c>
      <c r="X96" s="73">
        <v>6440000000</v>
      </c>
      <c r="Y96" s="73">
        <v>6140000000</v>
      </c>
      <c r="Z96" s="73">
        <v>6120000000</v>
      </c>
      <c r="AA96" s="73">
        <v>6630000000</v>
      </c>
    </row>
    <row r="97" spans="4:27" x14ac:dyDescent="0.25">
      <c r="D97" s="78" t="s">
        <v>25</v>
      </c>
      <c r="E97" s="73">
        <v>652000000</v>
      </c>
      <c r="F97" s="73">
        <v>697000000</v>
      </c>
      <c r="G97" s="73">
        <v>730000000</v>
      </c>
      <c r="H97" s="73">
        <v>739000000</v>
      </c>
      <c r="I97" s="73">
        <v>772000000</v>
      </c>
      <c r="J97" s="73">
        <v>817000000</v>
      </c>
      <c r="K97" s="73">
        <v>815000000</v>
      </c>
      <c r="L97" s="73">
        <v>866000000</v>
      </c>
      <c r="M97" s="73">
        <v>992000000</v>
      </c>
      <c r="N97" s="73">
        <v>1150000000</v>
      </c>
      <c r="O97" s="73">
        <v>1260000000</v>
      </c>
      <c r="P97" s="73">
        <v>1390000000</v>
      </c>
      <c r="Q97" s="73">
        <v>1580000000</v>
      </c>
      <c r="R97" s="73">
        <v>1710000000</v>
      </c>
      <c r="S97" s="73">
        <v>1470000000</v>
      </c>
      <c r="T97" s="73">
        <v>1670000000</v>
      </c>
      <c r="U97" s="73">
        <v>1890000000</v>
      </c>
      <c r="V97" s="73">
        <v>1900000000</v>
      </c>
      <c r="W97" s="73">
        <v>1960000000</v>
      </c>
      <c r="X97" s="73">
        <v>2060000000</v>
      </c>
      <c r="Y97" s="73">
        <v>1970000000</v>
      </c>
      <c r="Z97" s="73">
        <v>1960000000</v>
      </c>
      <c r="AA97" s="73">
        <v>2050000000</v>
      </c>
    </row>
    <row r="98" spans="4:27" ht="15.75" thickBot="1" x14ac:dyDescent="0.3">
      <c r="D98" s="79" t="s">
        <v>26</v>
      </c>
      <c r="E98" s="74">
        <v>163000000</v>
      </c>
      <c r="F98" s="74">
        <v>148000000</v>
      </c>
      <c r="G98" s="74">
        <v>166000000</v>
      </c>
      <c r="H98" s="74">
        <v>163000000</v>
      </c>
      <c r="I98" s="74">
        <v>161000000</v>
      </c>
      <c r="J98" s="74">
        <v>257000000</v>
      </c>
      <c r="K98" s="74">
        <v>215000000</v>
      </c>
      <c r="L98" s="74">
        <v>212000000</v>
      </c>
      <c r="M98" s="74">
        <v>266000000</v>
      </c>
      <c r="N98" s="74">
        <v>332000000</v>
      </c>
      <c r="O98" s="74">
        <v>367000000</v>
      </c>
      <c r="P98" s="74">
        <v>444000000</v>
      </c>
      <c r="Q98" s="74">
        <v>489000000</v>
      </c>
      <c r="R98" s="74">
        <v>617000000</v>
      </c>
      <c r="S98" s="74">
        <v>540000000</v>
      </c>
      <c r="T98" s="74">
        <v>548000000</v>
      </c>
      <c r="U98" s="74">
        <v>636000000</v>
      </c>
      <c r="V98" s="74">
        <v>806000000</v>
      </c>
      <c r="W98" s="74">
        <v>864000000</v>
      </c>
      <c r="X98" s="74">
        <v>708000000</v>
      </c>
      <c r="Y98" s="74">
        <v>675000000</v>
      </c>
      <c r="Z98" s="74">
        <v>724000000</v>
      </c>
      <c r="AA98" s="74">
        <v>710000000</v>
      </c>
    </row>
    <row r="99" spans="4:27" x14ac:dyDescent="0.25">
      <c r="D99" s="1" t="s">
        <v>52</v>
      </c>
    </row>
    <row r="100" spans="4:27" ht="15.75" thickBot="1" x14ac:dyDescent="0.3"/>
    <row r="101" spans="4:27" ht="15.75" thickBot="1" x14ac:dyDescent="0.3">
      <c r="D101" s="75" t="s">
        <v>15</v>
      </c>
      <c r="E101" s="17">
        <v>1995</v>
      </c>
      <c r="F101" s="9">
        <v>1996</v>
      </c>
      <c r="G101" s="17">
        <v>1997</v>
      </c>
      <c r="H101" s="9">
        <v>1998</v>
      </c>
      <c r="I101" s="17">
        <v>1999</v>
      </c>
      <c r="J101" s="9">
        <v>2000</v>
      </c>
      <c r="K101" s="17">
        <v>2001</v>
      </c>
      <c r="L101" s="9">
        <v>2002</v>
      </c>
      <c r="M101" s="17">
        <v>2003</v>
      </c>
      <c r="N101" s="9">
        <v>2004</v>
      </c>
      <c r="O101" s="17">
        <v>2005</v>
      </c>
      <c r="P101" s="9">
        <v>2006</v>
      </c>
      <c r="Q101" s="17">
        <v>2007</v>
      </c>
      <c r="R101" s="9">
        <v>2008</v>
      </c>
      <c r="S101" s="17">
        <v>2009</v>
      </c>
      <c r="T101" s="9">
        <v>2010</v>
      </c>
      <c r="U101" s="17">
        <v>2011</v>
      </c>
      <c r="V101" s="9">
        <v>2012</v>
      </c>
      <c r="W101" s="17">
        <v>2013</v>
      </c>
      <c r="X101" s="9">
        <v>2014</v>
      </c>
      <c r="Y101" s="17">
        <v>2015</v>
      </c>
      <c r="Z101" s="10">
        <v>2016</v>
      </c>
    </row>
    <row r="102" spans="4:27" ht="15.75" thickBot="1" x14ac:dyDescent="0.3">
      <c r="D102" s="76" t="s">
        <v>16</v>
      </c>
      <c r="E102" s="65">
        <f>+(A!D46+B!E46)/(E!E60+E!E88)</f>
        <v>6.719107662463627E-5</v>
      </c>
      <c r="F102" s="65">
        <f>+(A!E46+B!F46)/(E!F60+E!F88)</f>
        <v>6.8270046339202964E-5</v>
      </c>
      <c r="G102" s="65">
        <f>+(A!F46+B!G46)/(E!G60+E!G88)</f>
        <v>6.2561524064171128E-5</v>
      </c>
      <c r="H102" s="65">
        <f>+(A!G46+B!H46)/(E!H60+E!H88)</f>
        <v>4.7029429347826091E-5</v>
      </c>
      <c r="I102" s="65">
        <f>+(A!H46+B!I46)/(E!I60+E!I88)</f>
        <v>4.0752576419213974E-5</v>
      </c>
      <c r="J102" s="65">
        <f>+(A!I46+B!J46)/(E!J60+E!J88)</f>
        <v>4.0004184068058774E-5</v>
      </c>
      <c r="K102" s="65">
        <f>+(A!J46+B!K46)/(E!K60+E!K88)</f>
        <v>3.5076152610441768E-5</v>
      </c>
      <c r="L102" s="65">
        <f>+(A!K46+B!L46)/(E!L60+E!L88)</f>
        <v>3.8838875286916599E-5</v>
      </c>
      <c r="M102" s="65">
        <f>+(A!L46+B!M46)/(E!M60+E!M88)</f>
        <v>3.8656808929743926E-5</v>
      </c>
      <c r="N102" s="65">
        <f>+(A!M46+B!N46)/(E!N60+E!N88)</f>
        <v>4.2346897477187332E-5</v>
      </c>
      <c r="O102" s="65">
        <f>+(A!N46+B!O46)/(E!O60+E!O88)</f>
        <v>5.0009207547169807E-5</v>
      </c>
      <c r="P102" s="65">
        <f>+(A!O46+B!P46)/(E!P60+E!P88)</f>
        <v>4.9568602459016387E-5</v>
      </c>
      <c r="Q102" s="65">
        <f>+(A!P46+B!Q46)/(E!Q60+E!Q88)</f>
        <v>5.0132478723404255E-5</v>
      </c>
      <c r="R102" s="65">
        <f>+(A!Q46+B!R46)/(E!R60+E!R88)</f>
        <v>4.8804532307692312E-5</v>
      </c>
      <c r="S102" s="65">
        <f>+(A!R46+B!S46)/(E!S60+E!S88)</f>
        <v>5.6004666666666669E-5</v>
      </c>
      <c r="T102" s="65">
        <f>+(A!S46+B!T46)/(E!T60+E!T88)</f>
        <v>6.2478462540716619E-5</v>
      </c>
      <c r="U102" s="65">
        <f>+(A!T46+B!U46)/(E!U60+E!U88)</f>
        <v>6.6158633879781427E-5</v>
      </c>
      <c r="V102" s="65">
        <f>+(A!U46+B!V46)/(E!V60+E!V88)</f>
        <v>6.7406602702702699E-5</v>
      </c>
      <c r="W102" s="65">
        <f>+(A!V46+B!W46)/(E!W60+E!W88)</f>
        <v>5.672260317460317E-5</v>
      </c>
      <c r="X102" s="65">
        <f>+(A!W46+B!X46)/(E!X60+E!X88)</f>
        <v>6.3098627968337728E-5</v>
      </c>
      <c r="Y102" s="65">
        <f>+(A!X46+B!Y46)/(E!Y60+E!Y88)</f>
        <v>6.3000111782477344E-5</v>
      </c>
      <c r="Z102" s="65">
        <f>+(A!Y46+B!Z46)/(E!Z60+E!Z88)</f>
        <v>5.3989143302180683E-5</v>
      </c>
    </row>
    <row r="103" spans="4:27" x14ac:dyDescent="0.25">
      <c r="D103" s="77" t="s">
        <v>17</v>
      </c>
      <c r="E103" s="66">
        <f>+(A!D47+B!E47)/(E!E61+E!E89)</f>
        <v>9.1651480978260862E-5</v>
      </c>
      <c r="F103" s="66">
        <f>+(A!E47+B!F47)/(E!F61+E!F89)</f>
        <v>8.8431095541401282E-5</v>
      </c>
      <c r="G103" s="66">
        <f>+(A!F47+B!G47)/(E!G61+E!G89)</f>
        <v>9.2999619921363045E-5</v>
      </c>
      <c r="H103" s="66">
        <f>+(A!G47+B!H47)/(E!H61+E!H89)</f>
        <v>7.3391312584573747E-5</v>
      </c>
      <c r="I103" s="66">
        <f>+(A!H47+B!I47)/(E!I61+E!I89)</f>
        <v>8.7954190871369307E-5</v>
      </c>
      <c r="J103" s="66">
        <f>+(A!I47+B!J47)/(E!J61+E!J89)</f>
        <v>8.2993760806916419E-5</v>
      </c>
      <c r="K103" s="66">
        <f>+(A!J47+B!K47)/(E!K61+E!K89)</f>
        <v>1.1353700416088765E-4</v>
      </c>
      <c r="L103" s="66">
        <f>+(A!K47+B!L47)/(E!L61+E!L89)</f>
        <v>8.4230380078636964E-5</v>
      </c>
      <c r="M103" s="66">
        <f>+(A!L47+B!M47)/(E!M61+E!M89)</f>
        <v>6.9775194063926945E-5</v>
      </c>
      <c r="N103" s="66">
        <f>+(A!M47+B!N47)/(E!N61+E!N89)</f>
        <v>7.1860716417910449E-5</v>
      </c>
      <c r="O103" s="66">
        <f>+(A!N47+B!O47)/(E!O61+E!O89)</f>
        <v>1.1415134963768115E-4</v>
      </c>
      <c r="P103" s="66">
        <f>+(A!O47+B!P47)/(E!P61+E!P89)</f>
        <v>1.2561822753503709E-4</v>
      </c>
      <c r="Q103" s="66">
        <f>+(A!P47+B!Q47)/(E!Q61+E!Q89)</f>
        <v>1.1357680055401662E-4</v>
      </c>
      <c r="R103" s="66">
        <f>+(A!Q47+B!R47)/(E!R61+E!R89)</f>
        <v>1.0939732337736933E-4</v>
      </c>
      <c r="S103" s="66">
        <f>+(A!R47+B!S47)/(E!S61+E!S89)</f>
        <v>1.5978253019707567E-4</v>
      </c>
      <c r="T103" s="66">
        <f>+(A!S47+B!T47)/(E!T61+E!T89)</f>
        <v>1.5955594763801935E-4</v>
      </c>
      <c r="U103" s="66">
        <f>+(A!T47+B!U47)/(E!U61+E!U89)</f>
        <v>1.7116867298578201E-4</v>
      </c>
      <c r="V103" s="66">
        <f>+(A!U47+B!V47)/(E!V61+E!V89)</f>
        <v>2.0203284360189572E-4</v>
      </c>
      <c r="W103" s="66">
        <f>+(A!V47+B!W47)/(E!W61+E!W89)</f>
        <v>1.4528732142857142E-4</v>
      </c>
      <c r="X103" s="66">
        <f>+(A!W47+B!X47)/(E!X61+E!X89)</f>
        <v>1.4081650862068969E-4</v>
      </c>
      <c r="Y103" s="66">
        <f>+(A!X47+B!Y47)/(E!Y61+E!Y89)</f>
        <v>1.4221481132075474E-4</v>
      </c>
      <c r="Z103" s="66">
        <f>+(A!Y47+B!Z47)/(E!Z61+E!Z89)</f>
        <v>1.3563654205607474E-4</v>
      </c>
    </row>
    <row r="104" spans="4:27" x14ac:dyDescent="0.25">
      <c r="D104" s="78" t="s">
        <v>18</v>
      </c>
      <c r="E104" s="67">
        <f>+(A!D48+B!E48)/(E!E62+E!E90)</f>
        <v>5.1524547594044677E-6</v>
      </c>
      <c r="F104" s="67">
        <f>+(A!E48+B!F48)/(E!F62+E!F90)</f>
        <v>7.586314211892841E-6</v>
      </c>
      <c r="G104" s="67">
        <f>+(A!F48+B!G48)/(E!G62+E!G90)</f>
        <v>5.7185063430656902E-6</v>
      </c>
      <c r="H104" s="67">
        <f>+(A!G48+B!H48)/(E!H62+E!H90)</f>
        <v>6.3539616938349097E-6</v>
      </c>
      <c r="I104" s="67">
        <f>+(A!H48+B!I48)/(E!I62+E!I90)</f>
        <v>8.7016640198773339E-6</v>
      </c>
      <c r="J104" s="67">
        <f>+(A!I48+B!J48)/(E!J62+E!J90)</f>
        <v>1.7005408195239668E-5</v>
      </c>
      <c r="K104" s="67">
        <f>+(A!J48+B!K48)/(E!K62+E!K90)</f>
        <v>2.1971151606769128E-5</v>
      </c>
      <c r="L104" s="67">
        <f>+(A!K48+B!L48)/(E!L62+E!L90)</f>
        <v>3.2426076786468972E-5</v>
      </c>
      <c r="M104" s="67">
        <f>+(A!L48+B!M48)/(E!M62+E!M90)</f>
        <v>3.7411152058066799E-5</v>
      </c>
      <c r="N104" s="67">
        <f>+(A!M48+B!N48)/(E!N62+E!N90)</f>
        <v>3.9786993119218144E-5</v>
      </c>
      <c r="O104" s="67">
        <f>+(A!N48+B!O48)/(E!O62+E!O90)</f>
        <v>4.7473083401418703E-5</v>
      </c>
      <c r="P104" s="67">
        <f>+(A!O48+B!P48)/(E!P62+E!P90)</f>
        <v>7.2473691270688663E-5</v>
      </c>
      <c r="Q104" s="67">
        <f>+(A!P48+B!Q48)/(E!Q62+E!Q90)</f>
        <v>3.9595027027027036E-5</v>
      </c>
      <c r="R104" s="67">
        <f>+(A!Q48+B!R48)/(E!R62+E!R90)</f>
        <v>3.4926037037037036E-5</v>
      </c>
      <c r="S104" s="67">
        <f>+(A!R48+B!S48)/(E!S62+E!S90)</f>
        <v>4.0072157894736841E-5</v>
      </c>
      <c r="T104" s="67">
        <f>+(A!S48+B!T48)/(E!T62+E!T90)</f>
        <v>2.2959437499999998E-5</v>
      </c>
      <c r="U104" s="67">
        <f>+(A!T48+B!U48)/(E!U62+E!U90)</f>
        <v>1.8486953900709221E-5</v>
      </c>
      <c r="V104" s="67">
        <f>+(A!U48+B!V48)/(E!V62+E!V90)</f>
        <v>8.283919860627178E-6</v>
      </c>
      <c r="W104" s="67">
        <f>+(A!V48+B!W48)/(E!W62+E!W90)</f>
        <v>1.463991304347826E-5</v>
      </c>
      <c r="X104" s="67">
        <f>+(A!W48+B!X48)/(E!X62+E!X90)</f>
        <v>1.1740737541528238E-5</v>
      </c>
      <c r="Y104" s="67">
        <f>+(A!X48+B!Y48)/(E!Y62+E!Y90)</f>
        <v>1.1980575E-5</v>
      </c>
      <c r="Z104" s="67">
        <f>+(A!Y48+B!Z48)/(E!Z62+E!Z90)</f>
        <v>1.3554836236933799E-5</v>
      </c>
    </row>
    <row r="105" spans="4:27" x14ac:dyDescent="0.25">
      <c r="D105" s="78" t="s">
        <v>19</v>
      </c>
      <c r="E105" s="67">
        <f>+(A!D49+B!E49)/(E!E63+E!E91)</f>
        <v>5.5653509933774836E-5</v>
      </c>
      <c r="F105" s="67">
        <f>+(A!E49+B!F49)/(E!F63+E!F91)</f>
        <v>5.1113389400921661E-5</v>
      </c>
      <c r="G105" s="67">
        <f>+(A!F49+B!G49)/(E!G63+E!G91)</f>
        <v>4.5935113636363638E-5</v>
      </c>
      <c r="H105" s="67">
        <f>+(A!G49+B!H49)/(E!H63+E!H91)</f>
        <v>3.5393706329113923E-5</v>
      </c>
      <c r="I105" s="67">
        <f>+(A!H49+B!I49)/(E!I63+E!I91)</f>
        <v>2.4637989556135772E-5</v>
      </c>
      <c r="J105" s="67">
        <f>+(A!I49+B!J49)/(E!J63+E!J91)</f>
        <v>1.9460068396226413E-5</v>
      </c>
      <c r="K105" s="67">
        <f>+(A!J49+B!K49)/(E!K63+E!K91)</f>
        <v>2.3376416458852864E-5</v>
      </c>
      <c r="L105" s="67">
        <f>+(A!K49+B!L49)/(E!L63+E!L91)</f>
        <v>2.3771549636803874E-5</v>
      </c>
      <c r="M105" s="67">
        <f>+(A!L49+B!M49)/(E!M63+E!M91)</f>
        <v>2.3776384458077709E-5</v>
      </c>
      <c r="N105" s="67">
        <f>+(A!M49+B!N49)/(E!N63+E!N91)</f>
        <v>2.648360410094637E-5</v>
      </c>
      <c r="O105" s="67">
        <f>+(A!N49+B!O49)/(E!O63+E!O91)</f>
        <v>2.5932958620689656E-5</v>
      </c>
      <c r="P105" s="67">
        <f>+(A!O49+B!P49)/(E!P63+E!P91)</f>
        <v>2.0246760045924224E-5</v>
      </c>
      <c r="Q105" s="67">
        <f>+(A!P49+B!Q49)/(E!Q63+E!Q91)</f>
        <v>1.6945915966386555E-5</v>
      </c>
      <c r="R105" s="67">
        <f>+(A!Q49+B!R49)/(E!R63+E!R91)</f>
        <v>1.5873929588607596E-5</v>
      </c>
      <c r="S105" s="67">
        <f>+(A!R49+B!S49)/(E!S63+E!S91)</f>
        <v>1.3263436819172112E-5</v>
      </c>
      <c r="T105" s="67">
        <f>+(A!S49+B!T49)/(E!T63+E!T91)</f>
        <v>1.4535164393939395E-5</v>
      </c>
      <c r="U105" s="67">
        <f>+(A!T49+B!U49)/(E!U63+E!U91)</f>
        <v>1.3322872630331752E-5</v>
      </c>
      <c r="V105" s="67">
        <f>+(A!U49+B!V49)/(E!V63+E!V91)</f>
        <v>1.3269939413265306E-5</v>
      </c>
      <c r="W105" s="67">
        <f>+(A!V49+B!W49)/(E!W63+E!W91)</f>
        <v>1.1595307888040712E-5</v>
      </c>
      <c r="X105" s="67">
        <f>+(A!W49+B!X49)/(E!X63+E!X91)</f>
        <v>1.4438930921052633E-5</v>
      </c>
      <c r="Y105" s="67">
        <f>+(A!X49+B!Y49)/(E!Y63+E!Y91)</f>
        <v>1.2236114099429503E-5</v>
      </c>
      <c r="Z105" s="67">
        <f>+(A!Y49+B!Z49)/(E!Z63+E!Z91)</f>
        <v>1.2749600508905851E-5</v>
      </c>
    </row>
    <row r="106" spans="4:27" x14ac:dyDescent="0.25">
      <c r="D106" s="78" t="s">
        <v>20</v>
      </c>
      <c r="E106" s="67">
        <f>+(A!D50+B!E50)/(E!E64+E!E92)</f>
        <v>4.0572462849533953E-4</v>
      </c>
      <c r="F106" s="67">
        <f>+(A!E50+B!F50)/(E!F64+E!F92)</f>
        <v>3.8711433953997809E-4</v>
      </c>
      <c r="G106" s="67">
        <f>+(A!F50+B!G50)/(E!G64+E!G92)</f>
        <v>2.8620686437029068E-4</v>
      </c>
      <c r="H106" s="67">
        <f>+(A!G50+B!H50)/(E!H64+E!H92)</f>
        <v>2.0245001736613602E-4</v>
      </c>
      <c r="I106" s="67">
        <f>+(A!H50+B!I50)/(E!I64+E!I92)</f>
        <v>1.5850493070489844E-4</v>
      </c>
      <c r="J106" s="67">
        <f>+(A!I50+B!J50)/(E!J64+E!J92)</f>
        <v>1.0508116324981017E-4</v>
      </c>
      <c r="K106" s="67">
        <f>+(A!J50+B!K50)/(E!K64+E!K92)</f>
        <v>3.6034578073089696E-5</v>
      </c>
      <c r="L106" s="67">
        <f>+(A!K50+B!L50)/(E!L64+E!L92)</f>
        <v>6.6243893004115217E-5</v>
      </c>
      <c r="M106" s="67">
        <f>+(A!L50+B!M50)/(E!M64+E!M92)</f>
        <v>7.2989415243101177E-5</v>
      </c>
      <c r="N106" s="67">
        <f>+(A!M50+B!N50)/(E!N64+E!N92)</f>
        <v>7.1701279999999989E-5</v>
      </c>
      <c r="O106" s="67">
        <f>+(A!N50+B!O50)/(E!O64+E!O92)</f>
        <v>7.1364901393728217E-5</v>
      </c>
      <c r="P106" s="67">
        <f>+(A!O50+B!P50)/(E!P64+E!P92)</f>
        <v>2.3140789325842699E-5</v>
      </c>
      <c r="Q106" s="67">
        <f>+(A!P50+B!Q50)/(E!Q64+E!Q92)</f>
        <v>2.398482825E-5</v>
      </c>
      <c r="R106" s="67">
        <f>+(A!Q50+B!R50)/(E!R64+E!R92)</f>
        <v>2.3084391943957969E-5</v>
      </c>
      <c r="S106" s="67">
        <f>+(A!R50+B!S50)/(E!S64+E!S92)</f>
        <v>2.4922411357340721E-5</v>
      </c>
      <c r="T106" s="67">
        <f>+(A!S50+B!T50)/(E!T64+E!T92)</f>
        <v>4.5335685138004245E-5</v>
      </c>
      <c r="U106" s="67">
        <f>+(A!T50+B!U50)/(E!U64+E!U92)</f>
        <v>5.5412605546995377E-5</v>
      </c>
      <c r="V106" s="67">
        <f>+(A!U50+B!V50)/(E!V64+E!V92)</f>
        <v>6.5634606222222217E-5</v>
      </c>
      <c r="W106" s="67">
        <f>+(A!V50+B!W50)/(E!W64+E!W92)</f>
        <v>3.3146727272727275E-5</v>
      </c>
      <c r="X106" s="67">
        <f>+(A!W50+B!X50)/(E!X64+E!X92)</f>
        <v>7.2473306320907613E-5</v>
      </c>
      <c r="Y106" s="67">
        <f>+(A!X50+B!Y50)/(E!Y64+E!Y92)</f>
        <v>9.0102133333333333E-5</v>
      </c>
      <c r="Z106" s="67">
        <f>+(A!Y50+B!Z50)/(E!Z64+E!Z92)</f>
        <v>5.6512937908496728E-5</v>
      </c>
    </row>
    <row r="107" spans="4:27" x14ac:dyDescent="0.25">
      <c r="D107" s="78" t="s">
        <v>21</v>
      </c>
      <c r="E107" s="67">
        <f>+(A!D51+B!E51)/(E!E65+E!E93)</f>
        <v>5.354064274136792E-5</v>
      </c>
      <c r="F107" s="67">
        <f>+(A!E51+B!F51)/(E!F65+E!F93)</f>
        <v>1.8849257859258674E-5</v>
      </c>
      <c r="G107" s="67">
        <f>+(A!F51+B!G51)/(E!G65+E!G93)</f>
        <v>4.8202015788283411E-5</v>
      </c>
      <c r="H107" s="67">
        <f>+(A!G51+B!H51)/(E!H65+E!H93)</f>
        <v>3.1465294808743645E-5</v>
      </c>
      <c r="I107" s="67">
        <f>+(A!H51+B!I51)/(E!I65+E!I93)</f>
        <v>1.3582900807833687E-5</v>
      </c>
      <c r="J107" s="67">
        <f>+(A!I51+B!J51)/(E!J65+E!J93)</f>
        <v>2.4059111514714317E-5</v>
      </c>
      <c r="K107" s="67">
        <f>+(A!J51+B!K51)/(E!K65+E!K93)</f>
        <v>4.3422545483507951E-6</v>
      </c>
      <c r="L107" s="67">
        <f>+(A!K51+B!L51)/(E!L65+E!L93)</f>
        <v>1.2565051012969567E-4</v>
      </c>
      <c r="M107" s="67">
        <f>+(A!L51+B!M51)/(E!M65+E!M93)</f>
        <v>1.2865022985698095E-4</v>
      </c>
      <c r="N107" s="67">
        <f>+(A!M51+B!N51)/(E!N65+E!N93)</f>
        <v>1.5622707617457199E-4</v>
      </c>
      <c r="O107" s="67">
        <f>+(A!N51+B!O51)/(E!O65+E!O93)</f>
        <v>9.8059699187026667E-5</v>
      </c>
      <c r="P107" s="67">
        <f>+(A!O51+B!P51)/(E!P65+E!P93)</f>
        <v>4.5949119557302511E-5</v>
      </c>
      <c r="Q107" s="67">
        <f>+(A!P51+B!Q51)/(E!Q65+E!Q93)</f>
        <v>2.2365593060028739E-5</v>
      </c>
      <c r="R107" s="67">
        <f>+(A!Q51+B!R51)/(E!R65+E!R93)</f>
        <v>2.4718705239654862E-5</v>
      </c>
      <c r="S107" s="67">
        <f>+(A!R51+B!S51)/(E!S65+E!S93)</f>
        <v>1.708430046897012E-5</v>
      </c>
      <c r="T107" s="67">
        <f>+(A!S51+B!T51)/(E!T65+E!T93)</f>
        <v>2.5500825327496351E-5</v>
      </c>
      <c r="U107" s="67">
        <f>+(A!T51+B!U51)/(E!U65+E!U93)</f>
        <v>2.004388053097345E-5</v>
      </c>
      <c r="V107" s="67">
        <f>+(A!U51+B!V51)/(E!V65+E!V93)</f>
        <v>1.9887744292237439E-5</v>
      </c>
      <c r="W107" s="67">
        <f>+(A!V51+B!W51)/(E!W65+E!W93)</f>
        <v>5.1302364532019707E-5</v>
      </c>
      <c r="X107" s="67">
        <f>+(A!W51+B!X51)/(E!X65+E!X93)</f>
        <v>1.8869330290317344E-4</v>
      </c>
      <c r="Y107" s="67">
        <f>+(A!X51+B!Y51)/(E!Y65+E!Y93)</f>
        <v>6.2209864024429125E-5</v>
      </c>
      <c r="Z107" s="67">
        <f>+(A!Y51+B!Z51)/(E!Z65+E!Z93)</f>
        <v>1.1625786247637735E-4</v>
      </c>
    </row>
    <row r="108" spans="4:27" x14ac:dyDescent="0.25">
      <c r="D108" s="78" t="s">
        <v>22</v>
      </c>
      <c r="E108" s="67">
        <f>+(A!D52+B!E52)/(E!E66+E!E94)</f>
        <v>1.2895540733197556E-4</v>
      </c>
      <c r="F108" s="67">
        <f>+(A!E52+B!F52)/(E!F66+E!F94)</f>
        <v>1.3007837944664031E-4</v>
      </c>
      <c r="G108" s="67">
        <f>+(A!F52+B!G52)/(E!G66+E!G94)</f>
        <v>1.3411574144486693E-4</v>
      </c>
      <c r="H108" s="67">
        <f>+(A!G52+B!H52)/(E!H66+E!H94)</f>
        <v>1.2422798500468605E-4</v>
      </c>
      <c r="I108" s="67">
        <f>+(A!H52+B!I52)/(E!I66+E!I94)</f>
        <v>1.0498585058505851E-4</v>
      </c>
      <c r="J108" s="67">
        <f>+(A!I52+B!J52)/(E!J66+E!J94)</f>
        <v>9.9226318449873637E-5</v>
      </c>
      <c r="K108" s="67">
        <f>+(A!J52+B!K52)/(E!K66+E!K94)</f>
        <v>8.6824347120843484E-5</v>
      </c>
      <c r="L108" s="67">
        <f>+(A!K52+B!L52)/(E!L66+E!L94)</f>
        <v>8.8506862745098042E-5</v>
      </c>
      <c r="M108" s="67">
        <f>+(A!L52+B!M52)/(E!M66+E!M94)</f>
        <v>8.6854259597806216E-5</v>
      </c>
      <c r="N108" s="67">
        <f>+(A!M52+B!N52)/(E!N66+E!N94)</f>
        <v>9.9652809547488806E-5</v>
      </c>
      <c r="O108" s="67">
        <f>+(A!N52+B!O52)/(E!O66+E!O94)</f>
        <v>1.0696672368421053E-4</v>
      </c>
      <c r="P108" s="67">
        <f>+(A!O52+B!P52)/(E!P66+E!P94)</f>
        <v>1.1875845490196079E-4</v>
      </c>
      <c r="Q108" s="67">
        <f>+(A!P52+B!Q52)/(E!Q66+E!Q94)</f>
        <v>1.193999397993311E-4</v>
      </c>
      <c r="R108" s="67">
        <f>+(A!Q52+B!R52)/(E!R66+E!R94)</f>
        <v>1.2296052034883721E-4</v>
      </c>
      <c r="S108" s="67">
        <f>+(A!R52+B!S52)/(E!S66+E!S94)</f>
        <v>1.253886962457338E-4</v>
      </c>
      <c r="T108" s="67">
        <f>+(A!S52+B!T52)/(E!T66+E!T94)</f>
        <v>1.3564893063583815E-4</v>
      </c>
      <c r="U108" s="67">
        <f>+(A!T52+B!U52)/(E!U66+E!U94)</f>
        <v>1.2975029556650246E-4</v>
      </c>
      <c r="V108" s="67">
        <f>+(A!U52+B!V52)/(E!V66+E!V94)</f>
        <v>1.453635929648241E-4</v>
      </c>
      <c r="W108" s="67">
        <f>+(A!V52+B!W52)/(E!W66+E!W94)</f>
        <v>1.4247939024390245E-4</v>
      </c>
      <c r="X108" s="67">
        <f>+(A!W52+B!X52)/(E!X66+E!X94)</f>
        <v>1.2963379474940334E-4</v>
      </c>
      <c r="Y108" s="67">
        <f>+(A!X52+B!Y52)/(E!Y66+E!Y94)</f>
        <v>1.4846363157894739E-4</v>
      </c>
      <c r="Z108" s="67">
        <f>+(A!Y52+B!Z52)/(E!Z66+E!Z94)</f>
        <v>1.2954906166219839E-4</v>
      </c>
    </row>
    <row r="109" spans="4:27" x14ac:dyDescent="0.25">
      <c r="D109" s="78" t="s">
        <v>23</v>
      </c>
      <c r="E109" s="67">
        <f>+(A!D53+B!E53)/(E!E67+E!E95)</f>
        <v>6.6096391752577317E-5</v>
      </c>
      <c r="F109" s="67">
        <f>+(A!E53+B!F53)/(E!F67+E!F95)</f>
        <v>6.1620733778047299E-5</v>
      </c>
      <c r="G109" s="67">
        <f>+(A!F53+B!G53)/(E!G67+E!G95)</f>
        <v>8.1991746312684376E-5</v>
      </c>
      <c r="H109" s="67">
        <f>+(A!G53+B!H53)/(E!H67+E!H95)</f>
        <v>7.0412523923444982E-5</v>
      </c>
      <c r="I109" s="67">
        <f>+(A!H53+B!I53)/(E!I67+E!I95)</f>
        <v>6.0773782635094111E-5</v>
      </c>
      <c r="J109" s="67">
        <f>+(A!I53+B!J53)/(E!J67+E!J95)</f>
        <v>7.9599836250705816E-5</v>
      </c>
      <c r="K109" s="67">
        <f>+(A!J53+B!K53)/(E!K67+E!K95)</f>
        <v>8.4667124337065405E-5</v>
      </c>
      <c r="L109" s="67">
        <f>+(A!K53+B!L53)/(E!L67+E!L95)</f>
        <v>8.6447462520821767E-5</v>
      </c>
      <c r="M109" s="67">
        <f>+(A!L53+B!M53)/(E!M67+E!M95)</f>
        <v>8.4082629807692312E-5</v>
      </c>
      <c r="N109" s="67">
        <f>+(A!M53+B!N53)/(E!N67+E!N95)</f>
        <v>9.7870769230769234E-5</v>
      </c>
      <c r="O109" s="67">
        <f>+(A!N53+B!O53)/(E!O67+E!O95)</f>
        <v>1.158889347079038E-4</v>
      </c>
      <c r="P109" s="67">
        <f>+(A!O53+B!P53)/(E!P67+E!P95)</f>
        <v>1.4371567251461988E-4</v>
      </c>
      <c r="Q109" s="67">
        <f>+(A!P53+B!Q53)/(E!Q67+E!Q95)</f>
        <v>1.3767007444168735E-4</v>
      </c>
      <c r="R109" s="67">
        <f>+(A!Q53+B!R53)/(E!R67+E!R95)</f>
        <v>1.2182135440180586E-4</v>
      </c>
      <c r="S109" s="67">
        <f>+(A!R53+B!S53)/(E!S67+E!S95)</f>
        <v>1.2913652996845426E-4</v>
      </c>
      <c r="T109" s="67">
        <f>+(A!S53+B!T53)/(E!T67+E!T95)</f>
        <v>1.572639185750636E-4</v>
      </c>
      <c r="U109" s="67">
        <f>+(A!T53+B!U53)/(E!U67+E!U95)</f>
        <v>1.4150661733615223E-4</v>
      </c>
      <c r="V109" s="67">
        <f>+(A!U53+B!V53)/(E!V67+E!V95)</f>
        <v>1.3179089485458614E-4</v>
      </c>
      <c r="W109" s="67">
        <f>+(A!V53+B!W53)/(E!W67+E!W95)</f>
        <v>1.1936319383259913E-4</v>
      </c>
      <c r="X109" s="67">
        <f>+(A!W53+B!X53)/(E!X67+E!X95)</f>
        <v>1.2357721627408993E-4</v>
      </c>
      <c r="Y109" s="67">
        <f>+(A!X53+B!Y53)/(E!Y67+E!Y95)</f>
        <v>1.2144570048309178E-4</v>
      </c>
      <c r="Z109" s="67">
        <f>+(A!Y53+B!Z53)/(E!Z67+E!Z95)</f>
        <v>1.0981219143576826E-4</v>
      </c>
    </row>
    <row r="110" spans="4:27" x14ac:dyDescent="0.25">
      <c r="D110" s="78" t="s">
        <v>24</v>
      </c>
      <c r="E110" s="67">
        <f>+(A!D54+B!E54)/(E!E68+E!E96)</f>
        <v>5.5289551813471504E-6</v>
      </c>
      <c r="F110" s="67">
        <f>+(A!E54+B!F54)/(E!F68+E!F96)</f>
        <v>4.0922048780487803E-6</v>
      </c>
      <c r="G110" s="67">
        <f>+(A!F54+B!G54)/(E!G68+E!G96)</f>
        <v>5.2957471264367819E-6</v>
      </c>
      <c r="H110" s="67">
        <f>+(A!G54+B!H54)/(E!H68+E!H96)</f>
        <v>6.1823883928571428E-6</v>
      </c>
      <c r="I110" s="67">
        <f>+(A!H54+B!I54)/(E!I68+E!I96)</f>
        <v>3.5400358649789029E-6</v>
      </c>
      <c r="J110" s="67">
        <f>+(A!I54+B!J54)/(E!J68+E!J96)</f>
        <v>4.0146850094876657E-6</v>
      </c>
      <c r="K110" s="67">
        <f>+(A!J54+B!K54)/(E!K68+E!K96)</f>
        <v>3.3304340681362722E-6</v>
      </c>
      <c r="L110" s="67">
        <f>+(A!K54+B!L54)/(E!L68+E!L96)</f>
        <v>4.6812511538461543E-6</v>
      </c>
      <c r="M110" s="67">
        <f>+(A!L54+B!M54)/(E!M68+E!M96)</f>
        <v>3.4827823529411767E-6</v>
      </c>
      <c r="N110" s="67">
        <f>+(A!M54+B!N54)/(E!N68+E!N96)</f>
        <v>3.9587732117812062E-6</v>
      </c>
      <c r="O110" s="67">
        <f>+(A!N54+B!O54)/(E!O68+E!O96)</f>
        <v>4.5666254521963821E-6</v>
      </c>
      <c r="P110" s="67">
        <f>+(A!O54+B!P54)/(E!P68+E!P96)</f>
        <v>5.4719505061867268E-6</v>
      </c>
      <c r="Q110" s="67">
        <f>+(A!P54+B!Q54)/(E!Q68+E!Q96)</f>
        <v>8.8486139489194497E-6</v>
      </c>
      <c r="R110" s="67">
        <f>+(A!Q54+B!R54)/(E!R68+E!R96)</f>
        <v>7.7668418647166358E-6</v>
      </c>
      <c r="S110" s="67">
        <f>+(A!R54+B!S54)/(E!S68+E!S96)</f>
        <v>1.2632999999999999E-5</v>
      </c>
      <c r="T110" s="67">
        <f>+(A!S54+B!T54)/(E!T68+E!T96)</f>
        <v>1.16681990430622E-5</v>
      </c>
      <c r="U110" s="67">
        <f>+(A!T54+B!U54)/(E!U68+E!U96)</f>
        <v>1.9330891708967851E-5</v>
      </c>
      <c r="V110" s="67">
        <f>+(A!U54+B!V54)/(E!V68+E!V96)</f>
        <v>1.4369916107382549E-5</v>
      </c>
      <c r="W110" s="67">
        <f>+(A!V54+B!W54)/(E!W68+E!W96)</f>
        <v>1.5070580697485807E-5</v>
      </c>
      <c r="X110" s="67">
        <f>+(A!W54+B!X54)/(E!X68+E!X96)</f>
        <v>1.5594269079464988E-5</v>
      </c>
      <c r="Y110" s="67">
        <f>+(A!X54+B!Y54)/(E!Y68+E!Y96)</f>
        <v>1.329339353769677E-5</v>
      </c>
      <c r="Z110" s="67">
        <f>+(A!Y54+B!Z54)/(E!Z68+E!Z96)</f>
        <v>1.2259740833333334E-5</v>
      </c>
    </row>
    <row r="111" spans="4:27" x14ac:dyDescent="0.25">
      <c r="D111" s="78" t="s">
        <v>25</v>
      </c>
      <c r="E111" s="67">
        <f>+(A!D55+B!E55)/(E!E69+E!E97)</f>
        <v>2.7092280837858805E-5</v>
      </c>
      <c r="F111" s="67">
        <f>+(A!E55+B!F55)/(E!F69+E!F97)</f>
        <v>2.8957686360320932E-5</v>
      </c>
      <c r="G111" s="67">
        <f>+(A!F55+B!G55)/(E!G69+E!G97)</f>
        <v>2.6667778085991678E-5</v>
      </c>
      <c r="H111" s="67">
        <f>+(A!G55+B!H55)/(E!H69+E!H97)</f>
        <v>2.1010500000000002E-5</v>
      </c>
      <c r="I111" s="67">
        <f>+(A!H55+B!I55)/(E!I69+E!I97)</f>
        <v>1.6991006618133688E-5</v>
      </c>
      <c r="J111" s="67">
        <f>+(A!I55+B!J55)/(E!J69+E!J97)</f>
        <v>1.8825099812850907E-5</v>
      </c>
      <c r="K111" s="67">
        <f>+(A!J55+B!K55)/(E!K69+E!K97)</f>
        <v>2.0093570710245127E-5</v>
      </c>
      <c r="L111" s="67">
        <f>+(A!K55+B!L55)/(E!L69+E!L97)</f>
        <v>2.4227768496420052E-5</v>
      </c>
      <c r="M111" s="67">
        <f>+(A!L55+B!M55)/(E!M69+E!M97)</f>
        <v>2.7507958333333333E-5</v>
      </c>
      <c r="N111" s="67">
        <f>+(A!M55+B!N55)/(E!N69+E!N97)</f>
        <v>2.2879654708520178E-5</v>
      </c>
      <c r="O111" s="67">
        <f>+(A!N55+B!O55)/(E!O69+E!O97)</f>
        <v>3.1684775510204079E-5</v>
      </c>
      <c r="P111" s="67">
        <f>+(A!O55+B!P55)/(E!P69+E!P97)</f>
        <v>3.5314409594095939E-5</v>
      </c>
      <c r="Q111" s="67">
        <f>+(A!P55+B!Q55)/(E!Q69+E!Q97)</f>
        <v>3.9387226537216829E-5</v>
      </c>
      <c r="R111" s="67">
        <f>+(A!Q55+B!R55)/(E!R69+E!R97)</f>
        <v>5.4582973134328362E-5</v>
      </c>
      <c r="S111" s="67">
        <f>+(A!R55+B!S55)/(E!S69+E!S97)</f>
        <v>5.5572772413793106E-5</v>
      </c>
      <c r="T111" s="67">
        <f>+(A!S55+B!T55)/(E!T69+E!T97)</f>
        <v>5.5742072289156624E-5</v>
      </c>
      <c r="U111" s="67">
        <f>+(A!T55+B!U55)/(E!U69+E!U97)</f>
        <v>6.3921315789473686E-5</v>
      </c>
      <c r="V111" s="67">
        <f>+(A!U55+B!V55)/(E!V69+E!V97)</f>
        <v>6.6216375321336758E-5</v>
      </c>
      <c r="W111" s="67">
        <f>+(A!V55+B!W55)/(E!W69+E!W97)</f>
        <v>6.2800123456790128E-5</v>
      </c>
      <c r="X111" s="67">
        <f>+(A!W55+B!X55)/(E!X69+E!X97)</f>
        <v>5.5256244131455395E-5</v>
      </c>
      <c r="Y111" s="67">
        <f>+(A!X55+B!Y55)/(E!Y69+E!Y97)</f>
        <v>4.6618594059405942E-5</v>
      </c>
      <c r="Z111" s="67">
        <f>+(A!Y55+B!Z55)/(E!Z69+E!Z97)</f>
        <v>4.0929092964824119E-5</v>
      </c>
    </row>
    <row r="112" spans="4:27" ht="15.75" thickBot="1" x14ac:dyDescent="0.3">
      <c r="D112" s="79" t="s">
        <v>26</v>
      </c>
      <c r="E112" s="68">
        <f>+(A!D56+B!E56)/(E!E70+E!E98)</f>
        <v>2.2580645161290324E-11</v>
      </c>
      <c r="F112" s="68">
        <f>+(A!E56+B!F56)/(E!F70+E!F98)</f>
        <v>1.2794612794612795E-10</v>
      </c>
      <c r="G112" s="68">
        <f>+(A!F56+B!G56)/(E!G70+E!G98)</f>
        <v>6.1538461538461538E-12</v>
      </c>
      <c r="H112" s="68">
        <f>+(A!G56+B!H56)/(E!H70+E!H98)</f>
        <v>0</v>
      </c>
      <c r="I112" s="68">
        <f>+(A!H56+B!I56)/(E!I70+E!I98)</f>
        <v>7.3079365079365081E-9</v>
      </c>
      <c r="J112" s="68">
        <f>+(A!I56+B!J56)/(E!J70+E!J98)</f>
        <v>0</v>
      </c>
      <c r="K112" s="68">
        <f>+(A!J56+B!K56)/(E!K70+E!K98)</f>
        <v>6.1858407079646016E-9</v>
      </c>
      <c r="L112" s="68">
        <f>+(A!K56+B!L56)/(E!L70+E!L98)</f>
        <v>9.7997737556561078E-8</v>
      </c>
      <c r="M112" s="68">
        <f>+(A!L56+B!M56)/(E!M70+E!M98)</f>
        <v>5.1812365591397852E-7</v>
      </c>
      <c r="N112" s="68">
        <f>+(A!M56+B!N56)/(E!N70+E!N98)</f>
        <v>3.2416098226466574E-7</v>
      </c>
      <c r="O112" s="68">
        <f>+(A!N56+B!O56)/(E!O70+E!O98)</f>
        <v>3.9143653618030843E-7</v>
      </c>
      <c r="P112" s="68">
        <f>+(A!O56+B!P56)/(E!P70+E!P98)</f>
        <v>4.3321224920802531E-7</v>
      </c>
      <c r="Q112" s="68">
        <f>+(A!P56+B!Q56)/(E!Q70+E!Q98)</f>
        <v>4.7556547041707081E-7</v>
      </c>
      <c r="R112" s="68">
        <f>+(A!Q56+B!R56)/(E!R70+E!R98)</f>
        <v>2.734839968774395E-7</v>
      </c>
      <c r="S112" s="68">
        <f>+(A!R56+B!S56)/(E!S70+E!S98)</f>
        <v>5.0941077441077441E-7</v>
      </c>
      <c r="T112" s="68">
        <f>+(A!S56+B!T56)/(E!T70+E!T98)</f>
        <v>7.5173411764705887E-7</v>
      </c>
      <c r="U112" s="68">
        <f>+(A!T56+B!U56)/(E!U70+E!U98)</f>
        <v>5.9470788043478264E-7</v>
      </c>
      <c r="V112" s="68">
        <f>+(A!U56+B!V56)/(E!V70+E!V98)</f>
        <v>3.7820402298850578E-7</v>
      </c>
      <c r="W112" s="68">
        <f>+(A!V56+B!W56)/(E!W70+E!W98)</f>
        <v>3.4371815286624204E-7</v>
      </c>
      <c r="X112" s="68">
        <f>+(A!W56+B!X56)/(E!X70+E!X98)</f>
        <v>3.7106658047834516E-7</v>
      </c>
      <c r="Y112" s="68">
        <f>+(A!X56+B!Y56)/(E!Y70+E!Y98)</f>
        <v>5.462544217687075E-7</v>
      </c>
      <c r="Z112" s="68">
        <f>+(A!Y56+B!Z56)/(E!Z70+E!Z98)</f>
        <v>4.5069924812030076E-7</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72"/>
  <sheetViews>
    <sheetView showGridLines="0" topLeftCell="M43" workbookViewId="0">
      <selection activeCell="AA73" sqref="AA73"/>
    </sheetView>
  </sheetViews>
  <sheetFormatPr baseColWidth="10" defaultRowHeight="15" x14ac:dyDescent="0.25"/>
  <cols>
    <col min="2" max="2" width="13.42578125" customWidth="1"/>
    <col min="4" max="4" width="31.7109375" customWidth="1"/>
  </cols>
  <sheetData>
    <row r="7" spans="2:16" x14ac:dyDescent="0.25">
      <c r="B7" s="203" t="s">
        <v>51</v>
      </c>
      <c r="C7" s="189"/>
      <c r="D7" s="189"/>
      <c r="E7" s="189"/>
    </row>
    <row r="8" spans="2:16" x14ac:dyDescent="0.25">
      <c r="B8" s="189"/>
      <c r="C8" s="189"/>
      <c r="D8" s="189"/>
      <c r="E8" s="189"/>
      <c r="M8" s="189" t="s">
        <v>11</v>
      </c>
      <c r="N8" s="205"/>
      <c r="O8" s="205"/>
      <c r="P8" s="205"/>
    </row>
    <row r="9" spans="2:16" x14ac:dyDescent="0.25">
      <c r="B9" s="189"/>
      <c r="C9" s="189"/>
      <c r="D9" s="189"/>
      <c r="E9" s="189"/>
      <c r="G9" s="189" t="s">
        <v>2</v>
      </c>
      <c r="H9" s="189"/>
      <c r="I9" s="189"/>
      <c r="J9" s="189"/>
      <c r="M9" s="205"/>
      <c r="N9" s="205"/>
      <c r="O9" s="205"/>
      <c r="P9" s="205"/>
    </row>
    <row r="10" spans="2:16" x14ac:dyDescent="0.25">
      <c r="B10" s="189"/>
      <c r="C10" s="189"/>
      <c r="D10" s="189"/>
      <c r="E10" s="189"/>
      <c r="G10" s="189"/>
      <c r="H10" s="189"/>
      <c r="I10" s="189"/>
      <c r="J10" s="189"/>
      <c r="M10" s="205"/>
      <c r="N10" s="205"/>
      <c r="O10" s="205"/>
      <c r="P10" s="205"/>
    </row>
    <row r="11" spans="2:16" x14ac:dyDescent="0.25">
      <c r="B11" s="189"/>
      <c r="C11" s="189"/>
      <c r="D11" s="189"/>
      <c r="E11" s="189"/>
      <c r="G11" s="189"/>
      <c r="H11" s="189"/>
      <c r="I11" s="189"/>
      <c r="J11" s="189"/>
      <c r="M11" s="205"/>
      <c r="N11" s="205"/>
      <c r="O11" s="205"/>
      <c r="P11" s="205"/>
    </row>
    <row r="12" spans="2:16" x14ac:dyDescent="0.25">
      <c r="B12" s="189"/>
      <c r="C12" s="189"/>
      <c r="D12" s="189"/>
      <c r="E12" s="189"/>
      <c r="G12" s="189"/>
      <c r="H12" s="189"/>
      <c r="I12" s="189"/>
      <c r="J12" s="189"/>
      <c r="M12" s="205"/>
      <c r="N12" s="205"/>
      <c r="O12" s="205"/>
      <c r="P12" s="205"/>
    </row>
    <row r="13" spans="2:16" x14ac:dyDescent="0.25">
      <c r="B13" s="189"/>
      <c r="C13" s="189"/>
      <c r="D13" s="189"/>
      <c r="E13" s="189"/>
      <c r="G13" s="189"/>
      <c r="H13" s="189"/>
      <c r="I13" s="189"/>
      <c r="J13" s="189"/>
      <c r="M13" s="205"/>
      <c r="N13" s="205"/>
      <c r="O13" s="205"/>
      <c r="P13" s="205"/>
    </row>
    <row r="14" spans="2:16" x14ac:dyDescent="0.25">
      <c r="B14" s="189"/>
      <c r="C14" s="189"/>
      <c r="D14" s="189"/>
      <c r="E14" s="189"/>
      <c r="G14" s="189"/>
      <c r="H14" s="189"/>
      <c r="I14" s="189"/>
      <c r="J14" s="189"/>
      <c r="M14" s="205"/>
      <c r="N14" s="205"/>
      <c r="O14" s="205"/>
      <c r="P14" s="205"/>
    </row>
    <row r="15" spans="2:16" x14ac:dyDescent="0.25">
      <c r="B15" s="189"/>
      <c r="C15" s="189"/>
      <c r="D15" s="189"/>
      <c r="E15" s="189"/>
      <c r="G15" s="189"/>
      <c r="H15" s="189"/>
      <c r="I15" s="189"/>
      <c r="J15" s="189"/>
      <c r="M15" s="205"/>
      <c r="N15" s="205"/>
      <c r="O15" s="205"/>
      <c r="P15" s="205"/>
    </row>
    <row r="16" spans="2:16" x14ac:dyDescent="0.25">
      <c r="B16" s="189"/>
      <c r="C16" s="189"/>
      <c r="D16" s="189"/>
      <c r="E16" s="189"/>
      <c r="G16" s="189"/>
      <c r="H16" s="189"/>
      <c r="I16" s="189"/>
      <c r="J16" s="189"/>
      <c r="M16" s="205"/>
      <c r="N16" s="205"/>
      <c r="O16" s="205"/>
      <c r="P16" s="205"/>
    </row>
    <row r="17" spans="3:16" x14ac:dyDescent="0.25">
      <c r="C17" s="190" t="s">
        <v>3</v>
      </c>
      <c r="D17" s="190"/>
      <c r="E17" s="190"/>
      <c r="H17" s="190" t="s">
        <v>3</v>
      </c>
      <c r="I17" s="190"/>
      <c r="J17" s="190"/>
      <c r="N17" s="190" t="s">
        <v>3</v>
      </c>
      <c r="O17" s="190"/>
      <c r="P17" s="190"/>
    </row>
    <row r="45" spans="3:27" ht="15.75" thickBot="1" x14ac:dyDescent="0.3"/>
    <row r="46" spans="3:27" ht="15.75" thickBot="1" x14ac:dyDescent="0.3">
      <c r="C46" s="7" t="s">
        <v>15</v>
      </c>
      <c r="D46" s="8"/>
      <c r="E46" s="17">
        <v>1995</v>
      </c>
      <c r="F46" s="9">
        <v>1996</v>
      </c>
      <c r="G46" s="17">
        <v>1997</v>
      </c>
      <c r="H46" s="9">
        <v>1998</v>
      </c>
      <c r="I46" s="17">
        <v>1999</v>
      </c>
      <c r="J46" s="9">
        <v>2000</v>
      </c>
      <c r="K46" s="17">
        <v>2001</v>
      </c>
      <c r="L46" s="9">
        <v>2002</v>
      </c>
      <c r="M46" s="17">
        <v>2003</v>
      </c>
      <c r="N46" s="9">
        <v>2004</v>
      </c>
      <c r="O46" s="17">
        <v>2005</v>
      </c>
      <c r="P46" s="9">
        <v>2006</v>
      </c>
      <c r="Q46" s="17">
        <v>2007</v>
      </c>
      <c r="R46" s="9">
        <v>2008</v>
      </c>
      <c r="S46" s="17">
        <v>2009</v>
      </c>
      <c r="T46" s="9">
        <v>2010</v>
      </c>
      <c r="U46" s="17">
        <v>2011</v>
      </c>
      <c r="V46" s="9">
        <v>2012</v>
      </c>
      <c r="W46" s="17">
        <v>2013</v>
      </c>
      <c r="X46" s="9">
        <v>2014</v>
      </c>
      <c r="Y46" s="17">
        <v>2015</v>
      </c>
      <c r="Z46" s="10">
        <v>2016</v>
      </c>
      <c r="AA46" s="10">
        <v>2017</v>
      </c>
    </row>
    <row r="47" spans="3:27" ht="15.75" thickBot="1" x14ac:dyDescent="0.3">
      <c r="C47" s="192" t="s">
        <v>27</v>
      </c>
      <c r="D47" s="193"/>
      <c r="E47" s="59">
        <f>+A!D46/A!D$46</f>
        <v>1</v>
      </c>
      <c r="F47" s="82">
        <f>+A!E46/A!E$46</f>
        <v>1</v>
      </c>
      <c r="G47" s="59">
        <f>+A!F46/A!F$46</f>
        <v>1</v>
      </c>
      <c r="H47" s="82">
        <f>+A!G46/A!G$46</f>
        <v>1</v>
      </c>
      <c r="I47" s="59">
        <f>+A!H46/A!H$46</f>
        <v>1</v>
      </c>
      <c r="J47" s="82">
        <f>+A!I46/A!I$46</f>
        <v>1</v>
      </c>
      <c r="K47" s="59">
        <f>+A!J46/A!J$46</f>
        <v>1</v>
      </c>
      <c r="L47" s="82">
        <f>+A!K46/A!K$46</f>
        <v>1</v>
      </c>
      <c r="M47" s="59">
        <f>+A!L46/A!L$46</f>
        <v>1</v>
      </c>
      <c r="N47" s="82">
        <f>+A!M46/A!M$46</f>
        <v>1</v>
      </c>
      <c r="O47" s="59">
        <f>+A!N46/A!N$46</f>
        <v>1</v>
      </c>
      <c r="P47" s="82">
        <f>+A!O46/A!O$46</f>
        <v>1</v>
      </c>
      <c r="Q47" s="59">
        <f>+A!P46/A!P$46</f>
        <v>1</v>
      </c>
      <c r="R47" s="82">
        <f>+A!Q46/A!Q$46</f>
        <v>1</v>
      </c>
      <c r="S47" s="59">
        <f>+A!R46/A!R$46</f>
        <v>1</v>
      </c>
      <c r="T47" s="82">
        <f>+A!S46/A!S$46</f>
        <v>1</v>
      </c>
      <c r="U47" s="59">
        <f>+A!T46/A!T$46</f>
        <v>1</v>
      </c>
      <c r="V47" s="82">
        <f>+A!U46/A!U$46</f>
        <v>1</v>
      </c>
      <c r="W47" s="59">
        <f>+A!V46/A!V$46</f>
        <v>1</v>
      </c>
      <c r="X47" s="82">
        <f>+A!W46/A!W$46</f>
        <v>1</v>
      </c>
      <c r="Y47" s="59">
        <f>+A!X46/A!X$46</f>
        <v>1</v>
      </c>
      <c r="Z47" s="83">
        <f>+A!Y46/A!Y$46</f>
        <v>1</v>
      </c>
      <c r="AA47" s="83">
        <f>+A!Z46/A!Z$46</f>
        <v>1</v>
      </c>
    </row>
    <row r="48" spans="3:27" x14ac:dyDescent="0.25">
      <c r="C48" s="185" t="s">
        <v>17</v>
      </c>
      <c r="D48" s="186"/>
      <c r="E48" s="61">
        <f>+A!D47/A!D$46</f>
        <v>6.4208276627628666E-2</v>
      </c>
      <c r="F48" s="84">
        <f>+A!E47/A!E$46</f>
        <v>5.7200645968110669E-2</v>
      </c>
      <c r="G48" s="61">
        <f>+A!F47/A!F$46</f>
        <v>7.3164764764985929E-2</v>
      </c>
      <c r="H48" s="84">
        <f>+A!G47/A!G$46</f>
        <v>7.7175636409362633E-2</v>
      </c>
      <c r="I48" s="61">
        <f>+A!H47/A!H$46</f>
        <v>0.12459094534994672</v>
      </c>
      <c r="J48" s="84">
        <f>+A!I47/A!I$46</f>
        <v>8.0402829767044839E-2</v>
      </c>
      <c r="K48" s="61">
        <f>+A!J47/A!J$46</f>
        <v>0.15942383393246259</v>
      </c>
      <c r="L48" s="84">
        <f>+A!K47/A!K$46</f>
        <v>9.6226213547786543E-2</v>
      </c>
      <c r="M48" s="61">
        <f>+A!L47/A!L$46</f>
        <v>6.8256800215492436E-2</v>
      </c>
      <c r="N48" s="84">
        <f>+A!M47/A!M$46</f>
        <v>5.813756716805956E-2</v>
      </c>
      <c r="O48" s="61">
        <f>+A!N47/A!N$46</f>
        <v>0.10352012361272614</v>
      </c>
      <c r="P48" s="84">
        <f>+A!O47/A!O$46</f>
        <v>0.12764306376610929</v>
      </c>
      <c r="Q48" s="61">
        <f>+A!P47/A!P$46</f>
        <v>0.12554767979286888</v>
      </c>
      <c r="R48" s="84">
        <f>+A!Q47/A!Q$46</f>
        <v>9.898134605168625E-2</v>
      </c>
      <c r="S48" s="61">
        <f>+A!R47/A!R$46</f>
        <v>0.12022203156445024</v>
      </c>
      <c r="T48" s="84">
        <f>+A!S47/A!S$46</f>
        <v>0.11478945787390445</v>
      </c>
      <c r="U48" s="61">
        <f>+A!T47/A!T$46</f>
        <v>0.10048558667360601</v>
      </c>
      <c r="V48" s="84">
        <f>+A!U47/A!U$46</f>
        <v>0.12902738088691595</v>
      </c>
      <c r="W48" s="61">
        <f>+A!V47/A!V$46</f>
        <v>0.11927385506145143</v>
      </c>
      <c r="X48" s="84">
        <f>+A!W47/A!W$46</f>
        <v>0.14726666425085558</v>
      </c>
      <c r="Y48" s="61">
        <f>+A!X47/A!X$46</f>
        <v>0.14190812819338058</v>
      </c>
      <c r="Z48" s="85">
        <f>+A!Y47/A!Y$46</f>
        <v>0.13238633876349212</v>
      </c>
      <c r="AA48" s="85">
        <f>+A!Z47/A!Z$46</f>
        <v>0.13954395675637007</v>
      </c>
    </row>
    <row r="49" spans="3:27" x14ac:dyDescent="0.25">
      <c r="C49" s="183" t="s">
        <v>18</v>
      </c>
      <c r="D49" s="184"/>
      <c r="E49" s="86">
        <f>+A!D48/A!D$46</f>
        <v>7.605245023335639E-4</v>
      </c>
      <c r="F49" s="87">
        <f>+A!E48/A!E$46</f>
        <v>1.2155160325687288E-3</v>
      </c>
      <c r="G49" s="86">
        <f>+A!F48/A!F$46</f>
        <v>7.9755403236482633E-4</v>
      </c>
      <c r="H49" s="87">
        <f>+A!G48/A!G$46</f>
        <v>9.1747061503909657E-4</v>
      </c>
      <c r="I49" s="86">
        <f>+A!H48/A!H$46</f>
        <v>1.1546990887233886E-3</v>
      </c>
      <c r="J49" s="87">
        <f>+A!I48/A!I$46</f>
        <v>4.2858435145803333E-3</v>
      </c>
      <c r="K49" s="86">
        <f>+A!J48/A!J$46</f>
        <v>8.7995633216102452E-3</v>
      </c>
      <c r="L49" s="87">
        <f>+A!K48/A!K$46</f>
        <v>1.1732203367382225E-2</v>
      </c>
      <c r="M49" s="86">
        <f>+A!L48/A!L$46</f>
        <v>1.3520511617495862E-2</v>
      </c>
      <c r="N49" s="87">
        <f>+A!M48/A!M$46</f>
        <v>1.176798735141263E-2</v>
      </c>
      <c r="O49" s="86">
        <f>+A!N48/A!N$46</f>
        <v>1.155197230993818E-2</v>
      </c>
      <c r="P49" s="87">
        <f>+A!O48/A!O$46</f>
        <v>1.9792302913836834E-2</v>
      </c>
      <c r="Q49" s="86">
        <f>+A!P48/A!P$46</f>
        <v>1.0789696046011493E-2</v>
      </c>
      <c r="R49" s="87">
        <f>+A!Q48/A!Q$46</f>
        <v>9.7690043972862729E-3</v>
      </c>
      <c r="S49" s="86">
        <f>+A!R48/A!R$46</f>
        <v>1.1505785106977241E-2</v>
      </c>
      <c r="T49" s="87">
        <f>+A!S48/A!S$46</f>
        <v>4.6287372773536894E-3</v>
      </c>
      <c r="U49" s="86">
        <f>+A!T48/A!T$46</f>
        <v>3.6085697493032621E-3</v>
      </c>
      <c r="V49" s="87">
        <f>+A!U48/A!U$46</f>
        <v>1.3861122857184393E-3</v>
      </c>
      <c r="W49" s="86">
        <f>+A!V48/A!V$46</f>
        <v>3.224996134019607E-3</v>
      </c>
      <c r="X49" s="87">
        <f>+A!W48/A!W$46</f>
        <v>2.8027771153024497E-3</v>
      </c>
      <c r="Y49" s="86">
        <f>+A!X48/A!X$46</f>
        <v>2.7129428488308288E-3</v>
      </c>
      <c r="Z49" s="88">
        <f>+A!Y48/A!Y$46</f>
        <v>3.4950637515488233E-3</v>
      </c>
      <c r="AA49" s="88">
        <f>+A!Z48/A!Z$46</f>
        <v>3.3528987807549754E-3</v>
      </c>
    </row>
    <row r="50" spans="3:27" x14ac:dyDescent="0.25">
      <c r="C50" s="185" t="s">
        <v>19</v>
      </c>
      <c r="D50" s="186"/>
      <c r="E50" s="61">
        <f>+A!D49/A!D$46</f>
        <v>2.1674799237988242E-2</v>
      </c>
      <c r="F50" s="84">
        <f>+A!E49/A!E$46</f>
        <v>1.5109569884030342E-2</v>
      </c>
      <c r="G50" s="61">
        <f>+A!F49/A!F$46</f>
        <v>8.3140326078690978E-3</v>
      </c>
      <c r="H50" s="84">
        <f>+A!G49/A!G$46</f>
        <v>6.9826860957382508E-3</v>
      </c>
      <c r="I50" s="61">
        <f>+A!H49/A!H$46</f>
        <v>7.5939838699988398E-3</v>
      </c>
      <c r="J50" s="84">
        <f>+A!I49/A!I$46</f>
        <v>4.1964516514356193E-3</v>
      </c>
      <c r="K50" s="61">
        <f>+A!J49/A!J$46</f>
        <v>6.347208336246685E-3</v>
      </c>
      <c r="L50" s="84">
        <f>+A!K49/A!K$46</f>
        <v>1.1656799043402475E-2</v>
      </c>
      <c r="M50" s="61">
        <f>+A!L49/A!L$46</f>
        <v>1.3929914372106377E-2</v>
      </c>
      <c r="N50" s="84">
        <f>+A!M49/A!M$46</f>
        <v>1.259176794509146E-2</v>
      </c>
      <c r="O50" s="61">
        <f>+A!N49/A!N$46</f>
        <v>1.1137925445088763E-2</v>
      </c>
      <c r="P50" s="84">
        <f>+A!O49/A!O$46</f>
        <v>6.2050588233764125E-3</v>
      </c>
      <c r="Q50" s="61">
        <f>+A!P49/A!P$46</f>
        <v>6.5074675008482625E-3</v>
      </c>
      <c r="R50" s="84">
        <f>+A!Q49/A!Q$46</f>
        <v>5.1489636305343438E-3</v>
      </c>
      <c r="S50" s="61">
        <f>+A!R49/A!R$46</f>
        <v>4.7069313546998911E-3</v>
      </c>
      <c r="T50" s="84">
        <f>+A!S49/A!S$46</f>
        <v>3.1235572165677129E-3</v>
      </c>
      <c r="U50" s="61">
        <f>+A!T49/A!T$46</f>
        <v>3.587434594703719E-3</v>
      </c>
      <c r="V50" s="84">
        <f>+A!U49/A!U$46</f>
        <v>4.2188618971499073E-3</v>
      </c>
      <c r="W50" s="61">
        <f>+A!V49/A!V$46</f>
        <v>4.565517966800452E-3</v>
      </c>
      <c r="X50" s="84">
        <f>+A!W49/A!W$46</f>
        <v>7.9303648071382161E-3</v>
      </c>
      <c r="Y50" s="61">
        <f>+A!X49/A!X$46</f>
        <v>5.3564418097028256E-3</v>
      </c>
      <c r="Z50" s="85">
        <f>+A!Y49/A!Y$46</f>
        <v>4.9417680657938062E-3</v>
      </c>
      <c r="AA50" s="85">
        <f>+A!Z49/A!Z$46</f>
        <v>6.7526403562502514E-3</v>
      </c>
    </row>
    <row r="51" spans="3:27" x14ac:dyDescent="0.25">
      <c r="C51" s="183" t="s">
        <v>20</v>
      </c>
      <c r="D51" s="184"/>
      <c r="E51" s="86">
        <f>+A!D50/A!D$46</f>
        <v>0.52782105073362506</v>
      </c>
      <c r="F51" s="87">
        <f>+A!E50/A!E$46</f>
        <v>0.57391096537887121</v>
      </c>
      <c r="G51" s="86">
        <f>+A!F50/A!F$46</f>
        <v>0.48118416325992519</v>
      </c>
      <c r="H51" s="87">
        <f>+A!G50/A!G$46</f>
        <v>0.3651691029626315</v>
      </c>
      <c r="I51" s="86">
        <f>+A!H50/A!H$46</f>
        <v>0.3621063719511769</v>
      </c>
      <c r="J51" s="87">
        <f>+A!I50/A!I$46</f>
        <v>0.36719300906346841</v>
      </c>
      <c r="K51" s="86">
        <f>+A!J50/A!J$46</f>
        <v>0.13919156110722261</v>
      </c>
      <c r="L51" s="87">
        <f>+A!K50/A!K$46</f>
        <v>0.22556701523663147</v>
      </c>
      <c r="M51" s="86">
        <f>+A!L50/A!L$46</f>
        <v>0.24083500791024184</v>
      </c>
      <c r="N51" s="87">
        <f>+A!M50/A!M$46</f>
        <v>0.25573481328910125</v>
      </c>
      <c r="O51" s="86">
        <f>+A!N50/A!N$46</f>
        <v>0.28419745307874916</v>
      </c>
      <c r="P51" s="87">
        <f>+A!O50/A!O$46</f>
        <v>0.1136224845071782</v>
      </c>
      <c r="Q51" s="86">
        <f>+A!P50/A!P$46</f>
        <v>0.11633184647039083</v>
      </c>
      <c r="R51" s="87">
        <f>+A!Q50/A!Q$46</f>
        <v>0.149589875242506</v>
      </c>
      <c r="S51" s="86">
        <f>+A!R50/A!R$46</f>
        <v>0.11183067288756385</v>
      </c>
      <c r="T51" s="87">
        <f>+A!S50/A!S$46</f>
        <v>0.18727152247667514</v>
      </c>
      <c r="U51" s="86">
        <f>+A!T50/A!T$46</f>
        <v>0.21436507555837456</v>
      </c>
      <c r="V51" s="87">
        <f>+A!U50/A!U$46</f>
        <v>0.27975872406672447</v>
      </c>
      <c r="W51" s="86">
        <f>+A!V50/A!V$46</f>
        <v>0.15134296701631875</v>
      </c>
      <c r="X51" s="87">
        <f>+A!W50/A!W$46</f>
        <v>0.13474427937338357</v>
      </c>
      <c r="Y51" s="86">
        <f>+A!X50/A!X$46</f>
        <v>0.12608028374378744</v>
      </c>
      <c r="Z51" s="88">
        <f>+A!Y50/A!Y$46</f>
        <v>0.15107898949179577</v>
      </c>
      <c r="AA51" s="88">
        <f>+A!Z50/A!Z$46</f>
        <v>0.14043458238510617</v>
      </c>
    </row>
    <row r="52" spans="3:27" x14ac:dyDescent="0.25">
      <c r="C52" s="185" t="s">
        <v>21</v>
      </c>
      <c r="D52" s="186"/>
      <c r="E52" s="61">
        <f>+A!D51/A!D$46</f>
        <v>4.9926307577387628E-5</v>
      </c>
      <c r="F52" s="84">
        <f>+A!E51/A!E$46</f>
        <v>2.3163568913413144E-6</v>
      </c>
      <c r="G52" s="61">
        <f>+A!F51/A!F$46</f>
        <v>2.7004794386743269E-3</v>
      </c>
      <c r="H52" s="84">
        <f>+A!G51/A!G$46</f>
        <v>4.6915826436391512E-3</v>
      </c>
      <c r="I52" s="61">
        <f>+A!H51/A!H$46</f>
        <v>1.4850609589988392E-4</v>
      </c>
      <c r="J52" s="84">
        <f>+A!I51/A!I$46</f>
        <v>1.7356548768654062E-5</v>
      </c>
      <c r="K52" s="61">
        <f>+A!J51/A!J$46</f>
        <v>3.9235099196924077E-4</v>
      </c>
      <c r="L52" s="84">
        <f>+A!K51/A!K$46</f>
        <v>1.819608061055937E-2</v>
      </c>
      <c r="M52" s="61">
        <f>+A!L51/A!L$46</f>
        <v>2.0768630168688594E-2</v>
      </c>
      <c r="N52" s="84">
        <f>+A!M51/A!M$46</f>
        <v>2.2182432537958163E-2</v>
      </c>
      <c r="O52" s="61">
        <f>+A!N51/A!N$46</f>
        <v>1.0704196532067051E-2</v>
      </c>
      <c r="P52" s="84">
        <f>+A!O51/A!O$46</f>
        <v>5.7676834627972138E-3</v>
      </c>
      <c r="Q52" s="61">
        <f>+A!P51/A!P$46</f>
        <v>2.7896427000736299E-3</v>
      </c>
      <c r="R52" s="84">
        <f>+A!Q51/A!Q$46</f>
        <v>1.7762134661334068E-3</v>
      </c>
      <c r="S52" s="61">
        <f>+A!R51/A!R$46</f>
        <v>1.4191807668748518E-4</v>
      </c>
      <c r="T52" s="84">
        <f>+A!S51/A!S$46</f>
        <v>8.0228124116482895E-4</v>
      </c>
      <c r="U52" s="61">
        <f>+A!T51/A!T$46</f>
        <v>3.4531562417896623E-5</v>
      </c>
      <c r="V52" s="84">
        <f>+A!U51/A!U$46</f>
        <v>1.6204461316651593E-4</v>
      </c>
      <c r="W52" s="61">
        <f>+A!V51/A!V$46</f>
        <v>2.6225084050731078E-4</v>
      </c>
      <c r="X52" s="84">
        <f>+A!W51/A!W$46</f>
        <v>1.3283871005800476E-5</v>
      </c>
      <c r="Y52" s="61">
        <f>+A!X51/A!X$46</f>
        <v>2.7158433486226545E-5</v>
      </c>
      <c r="Z52" s="85">
        <f>+A!Y51/A!Y$46</f>
        <v>4.3895211068159626E-5</v>
      </c>
      <c r="AA52" s="85">
        <f>+A!Z51/A!Z$46</f>
        <v>2.8312237607471956E-5</v>
      </c>
    </row>
    <row r="53" spans="3:27" x14ac:dyDescent="0.25">
      <c r="C53" s="183" t="s">
        <v>22</v>
      </c>
      <c r="D53" s="184"/>
      <c r="E53" s="86">
        <f>+A!D52/A!D$46</f>
        <v>0.20009265803293277</v>
      </c>
      <c r="F53" s="87">
        <f>+A!E52/A!E$46</f>
        <v>0.19235458575817591</v>
      </c>
      <c r="G53" s="86">
        <f>+A!F52/A!F$46</f>
        <v>0.22990851097089507</v>
      </c>
      <c r="H53" s="87">
        <f>+A!G52/A!G$46</f>
        <v>0.29570877485704705</v>
      </c>
      <c r="I53" s="86">
        <f>+A!H52/A!H$46</f>
        <v>0.27909579231331261</v>
      </c>
      <c r="J53" s="87">
        <f>+A!I52/A!I$46</f>
        <v>0.27972174762676172</v>
      </c>
      <c r="K53" s="86">
        <f>+A!J52/A!J$46</f>
        <v>0.32697664008488486</v>
      </c>
      <c r="L53" s="87">
        <f>+A!K52/A!K$46</f>
        <v>0.29837873073466886</v>
      </c>
      <c r="M53" s="86">
        <f>+A!L52/A!L$46</f>
        <v>0.30897265497055315</v>
      </c>
      <c r="N53" s="87">
        <f>+A!M52/A!M$46</f>
        <v>0.31864995989898032</v>
      </c>
      <c r="O53" s="86">
        <f>+A!N52/A!N$46</f>
        <v>0.28186943405802684</v>
      </c>
      <c r="P53" s="87">
        <f>+A!O52/A!O$46</f>
        <v>0.35461861439039555</v>
      </c>
      <c r="Q53" s="86">
        <f>+A!P52/A!P$46</f>
        <v>0.34825741772164465</v>
      </c>
      <c r="R53" s="87">
        <f>+A!Q52/A!Q$46</f>
        <v>0.38135798684324462</v>
      </c>
      <c r="S53" s="86">
        <f>+A!R52/A!R$46</f>
        <v>0.34997800216514025</v>
      </c>
      <c r="T53" s="87">
        <f>+A!S52/A!S$46</f>
        <v>0.31689735298275373</v>
      </c>
      <c r="U53" s="86">
        <f>+A!T52/A!T$46</f>
        <v>0.28427781599823032</v>
      </c>
      <c r="V53" s="87">
        <f>+A!U52/A!U$46</f>
        <v>0.26879164193670518</v>
      </c>
      <c r="W53" s="86">
        <f>+A!V52/A!V$46</f>
        <v>0.3477545522409734</v>
      </c>
      <c r="X53" s="87">
        <f>+A!W52/A!W$46</f>
        <v>0.33528294906487044</v>
      </c>
      <c r="Y53" s="86">
        <f>+A!X52/A!X$46</f>
        <v>0.36604542548502805</v>
      </c>
      <c r="Z53" s="88">
        <f>+A!Y52/A!Y$46</f>
        <v>0.35426028599216974</v>
      </c>
      <c r="AA53" s="88">
        <f>+A!Z52/A!Z$46</f>
        <v>0.34862395657752959</v>
      </c>
    </row>
    <row r="54" spans="3:27" x14ac:dyDescent="0.25">
      <c r="C54" s="185" t="s">
        <v>23</v>
      </c>
      <c r="D54" s="186"/>
      <c r="E54" s="61">
        <f>+A!D53/A!D$46</f>
        <v>0.10074840944688518</v>
      </c>
      <c r="F54" s="84">
        <f>+A!E53/A!E$46</f>
        <v>8.3441443591486059E-2</v>
      </c>
      <c r="G54" s="61">
        <f>+A!F53/A!F$46</f>
        <v>0.11327123958989847</v>
      </c>
      <c r="H54" s="84">
        <f>+A!G53/A!G$46</f>
        <v>0.13570469145284006</v>
      </c>
      <c r="I54" s="61">
        <f>+A!H53/A!H$46</f>
        <v>0.13016958434442708</v>
      </c>
      <c r="J54" s="84">
        <f>+A!I53/A!I$46</f>
        <v>0.15755864814335124</v>
      </c>
      <c r="K54" s="61">
        <f>+A!J53/A!J$46</f>
        <v>0.21933264181775849</v>
      </c>
      <c r="L54" s="84">
        <f>+A!K53/A!K$46</f>
        <v>0.19848598229327155</v>
      </c>
      <c r="M54" s="61">
        <f>+A!L53/A!L$46</f>
        <v>0.20449572366382673</v>
      </c>
      <c r="N54" s="84">
        <f>+A!M53/A!M$46</f>
        <v>0.19901368946836062</v>
      </c>
      <c r="O54" s="61">
        <f>+A!N53/A!N$46</f>
        <v>0.19223527990235589</v>
      </c>
      <c r="P54" s="84">
        <f>+A!O53/A!O$46</f>
        <v>0.24549903669740017</v>
      </c>
      <c r="Q54" s="61">
        <f>+A!P53/A!P$46</f>
        <v>0.22966753694981576</v>
      </c>
      <c r="R54" s="84">
        <f>+A!Q53/A!Q$46</f>
        <v>0.20079146472459039</v>
      </c>
      <c r="S54" s="61">
        <f>+A!R53/A!R$46</f>
        <v>0.19828303948532044</v>
      </c>
      <c r="T54" s="84">
        <f>+A!S53/A!S$46</f>
        <v>0.2103320257280181</v>
      </c>
      <c r="U54" s="61">
        <f>+A!T53/A!T$46</f>
        <v>0.17515196507613109</v>
      </c>
      <c r="V54" s="84">
        <f>+A!U53/A!U$46</f>
        <v>0.15022802130600743</v>
      </c>
      <c r="W54" s="61">
        <f>+A!V53/A!V$46</f>
        <v>0.16157568726141799</v>
      </c>
      <c r="X54" s="84">
        <f>+A!W53/A!W$46</f>
        <v>0.15638604211769999</v>
      </c>
      <c r="Y54" s="61">
        <f>+A!X53/A!X$46</f>
        <v>0.14424594844601152</v>
      </c>
      <c r="Z54" s="85">
        <f>+A!Y53/A!Y$46</f>
        <v>0.13624978349787495</v>
      </c>
      <c r="AA54" s="85">
        <f>+A!Z53/A!Z$46</f>
        <v>0.14225920246084511</v>
      </c>
    </row>
    <row r="55" spans="3:27" x14ac:dyDescent="0.25">
      <c r="C55" s="183" t="s">
        <v>24</v>
      </c>
      <c r="D55" s="184"/>
      <c r="E55" s="86">
        <f>+A!D54/A!D$46</f>
        <v>3.2865038599868668E-2</v>
      </c>
      <c r="F55" s="87">
        <f>+A!E54/A!E$46</f>
        <v>2.3218678292307917E-2</v>
      </c>
      <c r="G55" s="86">
        <f>+A!F54/A!F$46</f>
        <v>3.656276404432731E-2</v>
      </c>
      <c r="H55" s="87">
        <f>+A!G54/A!G$46</f>
        <v>5.360625436903968E-2</v>
      </c>
      <c r="I55" s="86">
        <f>+A!H54/A!H$46</f>
        <v>3.8240815636573444E-2</v>
      </c>
      <c r="J55" s="87">
        <f>+A!I54/A!I$46</f>
        <v>4.412831391033703E-2</v>
      </c>
      <c r="K55" s="86">
        <f>+A!J54/A!J$46</f>
        <v>5.4362494963205263E-2</v>
      </c>
      <c r="L55" s="87">
        <f>+A!K54/A!K$46</f>
        <v>6.3287287623918748E-2</v>
      </c>
      <c r="M55" s="86">
        <f>+A!L54/A!L$46</f>
        <v>4.8742771075957286E-2</v>
      </c>
      <c r="N55" s="87">
        <f>+A!M54/A!M$46</f>
        <v>4.704826178386607E-2</v>
      </c>
      <c r="O55" s="86">
        <f>+A!N54/A!N$46</f>
        <v>4.5447280036986927E-2</v>
      </c>
      <c r="P55" s="87">
        <f>+A!O54/A!O$46</f>
        <v>5.8420859991593049E-2</v>
      </c>
      <c r="Q55" s="86">
        <f>+A!P54/A!P$46</f>
        <v>9.7281863187519038E-2</v>
      </c>
      <c r="R55" s="87">
        <f>+A!Q54/A!Q$46</f>
        <v>7.9052512350547263E-2</v>
      </c>
      <c r="S55" s="86">
        <f>+A!R54/A!R$46</f>
        <v>0.11725616253449574</v>
      </c>
      <c r="T55" s="87">
        <f>+A!S54/A!S$46</f>
        <v>8.8310565097540289E-2</v>
      </c>
      <c r="U55" s="86">
        <f>+A!T54/A!T$46</f>
        <v>0.14208539538839415</v>
      </c>
      <c r="V55" s="87">
        <f>+A!U54/A!U$46</f>
        <v>9.324039292353338E-2</v>
      </c>
      <c r="W55" s="86">
        <f>+A!V54/A!V$46</f>
        <v>0.11806782617296201</v>
      </c>
      <c r="X55" s="87">
        <f>+A!W54/A!W$46</f>
        <v>0.11994889716819186</v>
      </c>
      <c r="Y55" s="86">
        <f>+A!X54/A!X$46</f>
        <v>0.12258592186245186</v>
      </c>
      <c r="Z55" s="88">
        <f>+A!Y54/A!Y$46</f>
        <v>0.12483940776438478</v>
      </c>
      <c r="AA55" s="88">
        <f>+A!Z54/A!Z$46</f>
        <v>0.12601342197860174</v>
      </c>
    </row>
    <row r="56" spans="3:27" x14ac:dyDescent="0.25">
      <c r="C56" s="185" t="s">
        <v>25</v>
      </c>
      <c r="D56" s="186"/>
      <c r="E56" s="61">
        <f>+A!D55/A!D$46</f>
        <v>5.1779221242048111E-2</v>
      </c>
      <c r="F56" s="84">
        <f>+A!E55/A!E$46</f>
        <v>5.3546205280151041E-2</v>
      </c>
      <c r="G56" s="61">
        <f>+A!F55/A!F$46</f>
        <v>5.4096568622847889E-2</v>
      </c>
      <c r="H56" s="84">
        <f>+A!G55/A!G$46</f>
        <v>6.0043862792210162E-2</v>
      </c>
      <c r="I56" s="61">
        <f>+A!H55/A!H$46</f>
        <v>5.6899368406935373E-2</v>
      </c>
      <c r="J56" s="84">
        <f>+A!I55/A!I$46</f>
        <v>6.249597693667383E-2</v>
      </c>
      <c r="K56" s="61">
        <f>+A!J55/A!J$46</f>
        <v>8.5173694632200453E-2</v>
      </c>
      <c r="L56" s="84">
        <f>+A!K55/A!K$46</f>
        <v>7.6469497512771573E-2</v>
      </c>
      <c r="M56" s="61">
        <f>+A!L55/A!L$46</f>
        <v>8.0338692400982875E-2</v>
      </c>
      <c r="N56" s="84">
        <f>+A!M55/A!M$46</f>
        <v>7.4853858655159713E-2</v>
      </c>
      <c r="O56" s="61">
        <f>+A!N55/A!N$46</f>
        <v>5.9280523686688721E-2</v>
      </c>
      <c r="P56" s="84">
        <f>+A!O55/A!O$46</f>
        <v>6.8300907034688274E-2</v>
      </c>
      <c r="Q56" s="61">
        <f>+A!P55/A!P$46</f>
        <v>6.2575120074882806E-2</v>
      </c>
      <c r="R56" s="84">
        <f>+A!Q55/A!Q$46</f>
        <v>7.3401402731980842E-2</v>
      </c>
      <c r="S56" s="61">
        <f>+A!R55/A!R$46</f>
        <v>8.5675964215163325E-2</v>
      </c>
      <c r="T56" s="84">
        <f>+A!S55/A!S$46</f>
        <v>7.3214482612383378E-2</v>
      </c>
      <c r="U56" s="61">
        <f>+A!T55/A!T$46</f>
        <v>7.6067012822265828E-2</v>
      </c>
      <c r="V56" s="84">
        <f>+A!U55/A!U$46</f>
        <v>7.2960307542748862E-2</v>
      </c>
      <c r="W56" s="61">
        <f>+A!V55/A!V$46</f>
        <v>9.3698098722617279E-2</v>
      </c>
      <c r="X56" s="84">
        <f>+A!W55/A!W$46</f>
        <v>9.5351108646609256E-2</v>
      </c>
      <c r="Y56" s="61">
        <f>+A!X55/A!X$46</f>
        <v>9.0654729034090012E-2</v>
      </c>
      <c r="Z56" s="85">
        <f>+A!Y55/A!Y$46</f>
        <v>9.240679940388162E-2</v>
      </c>
      <c r="AA56" s="85">
        <f>+A!Z55/A!Z$46</f>
        <v>9.2991509547846546E-2</v>
      </c>
    </row>
    <row r="57" spans="3:27" ht="15.75" thickBot="1" x14ac:dyDescent="0.3">
      <c r="C57" s="187" t="s">
        <v>26</v>
      </c>
      <c r="D57" s="188"/>
      <c r="E57" s="89">
        <f>+A!D56/A!D$46</f>
        <v>1.2349699743514379E-8</v>
      </c>
      <c r="F57" s="90">
        <f>+A!E56/A!E$46</f>
        <v>6.2030698992931604E-8</v>
      </c>
      <c r="G57" s="89">
        <f>+A!F56/A!F$46</f>
        <v>0</v>
      </c>
      <c r="H57" s="90">
        <f>+A!G56/A!G$46</f>
        <v>0</v>
      </c>
      <c r="I57" s="89">
        <f>+A!H56/A!H$46</f>
        <v>0</v>
      </c>
      <c r="J57" s="90">
        <f>+A!I56/A!I$46</f>
        <v>0</v>
      </c>
      <c r="K57" s="89">
        <f>+A!J56/A!J$46</f>
        <v>0</v>
      </c>
      <c r="L57" s="90">
        <f>+A!K56/A!K$46</f>
        <v>0</v>
      </c>
      <c r="M57" s="89">
        <f>+A!L56/A!L$46</f>
        <v>1.3940489183013023E-4</v>
      </c>
      <c r="N57" s="90">
        <f>+A!M56/A!M$46</f>
        <v>1.9823592261284097E-5</v>
      </c>
      <c r="O57" s="89">
        <f>+A!N56/A!N$46</f>
        <v>5.5824011845280744E-5</v>
      </c>
      <c r="P57" s="90">
        <f>+A!O56/A!O$46</f>
        <v>1.2999852755516501E-4</v>
      </c>
      <c r="Q57" s="89">
        <f>+A!P56/A!P$46</f>
        <v>2.5171590930942443E-4</v>
      </c>
      <c r="R57" s="90">
        <f>+A!Q56/A!Q$46</f>
        <v>1.3110886969382811E-4</v>
      </c>
      <c r="S57" s="89">
        <f>+A!R56/A!R$46</f>
        <v>3.995268720652369E-4</v>
      </c>
      <c r="T57" s="90">
        <f>+A!S56/A!S$46</f>
        <v>6.3021893553859201E-4</v>
      </c>
      <c r="U57" s="89">
        <f>+A!T56/A!T$46</f>
        <v>3.3637561772165852E-4</v>
      </c>
      <c r="V57" s="90">
        <f>+A!U56/A!U$46</f>
        <v>2.2672049423262536E-4</v>
      </c>
      <c r="W57" s="89">
        <f>+A!V56/A!V$46</f>
        <v>2.3412612751220043E-4</v>
      </c>
      <c r="X57" s="90">
        <f>+A!W56/A!W$46</f>
        <v>2.7390157142893261E-4</v>
      </c>
      <c r="Y57" s="89">
        <f>+A!X56/A!X$46</f>
        <v>3.8258289070951625E-4</v>
      </c>
      <c r="Z57" s="91">
        <f>+A!Y56/A!Y$46</f>
        <v>2.9802873625568379E-4</v>
      </c>
      <c r="AA57" s="91">
        <f>+A!Z56/A!Z$46</f>
        <v>0</v>
      </c>
    </row>
    <row r="58" spans="3:27" x14ac:dyDescent="0.25">
      <c r="C58" s="1" t="s">
        <v>53</v>
      </c>
      <c r="AA58" s="1"/>
    </row>
    <row r="59" spans="3:27" ht="15.75" thickBot="1" x14ac:dyDescent="0.3"/>
    <row r="60" spans="3:27" ht="15.75" thickBot="1" x14ac:dyDescent="0.3">
      <c r="C60" s="7" t="s">
        <v>15</v>
      </c>
      <c r="D60" s="8"/>
      <c r="E60" s="17">
        <v>1995</v>
      </c>
      <c r="F60" s="9">
        <v>1996</v>
      </c>
      <c r="G60" s="17">
        <v>1997</v>
      </c>
      <c r="H60" s="9">
        <v>1998</v>
      </c>
      <c r="I60" s="17">
        <v>1999</v>
      </c>
      <c r="J60" s="9">
        <v>2000</v>
      </c>
      <c r="K60" s="17">
        <v>2001</v>
      </c>
      <c r="L60" s="9">
        <v>2002</v>
      </c>
      <c r="M60" s="17">
        <v>2003</v>
      </c>
      <c r="N60" s="9">
        <v>2004</v>
      </c>
      <c r="O60" s="17">
        <v>2005</v>
      </c>
      <c r="P60" s="9">
        <v>2006</v>
      </c>
      <c r="Q60" s="17">
        <v>2007</v>
      </c>
      <c r="R60" s="9">
        <v>2008</v>
      </c>
      <c r="S60" s="17">
        <v>2009</v>
      </c>
      <c r="T60" s="9">
        <v>2010</v>
      </c>
      <c r="U60" s="17">
        <v>2011</v>
      </c>
      <c r="V60" s="9">
        <v>2012</v>
      </c>
      <c r="W60" s="17">
        <v>2013</v>
      </c>
      <c r="X60" s="9">
        <v>2014</v>
      </c>
      <c r="Y60" s="17">
        <v>2015</v>
      </c>
      <c r="Z60" s="10">
        <v>2016</v>
      </c>
      <c r="AA60" s="10">
        <v>2017</v>
      </c>
    </row>
    <row r="61" spans="3:27" ht="15.75" thickBot="1" x14ac:dyDescent="0.3">
      <c r="C61" s="192" t="s">
        <v>27</v>
      </c>
      <c r="D61" s="193"/>
      <c r="E61" s="59">
        <f>+B!E46/B!E$46</f>
        <v>1</v>
      </c>
      <c r="F61" s="82">
        <f>+B!F46/B!F$46</f>
        <v>1</v>
      </c>
      <c r="G61" s="59">
        <f>+B!G46/B!G$46</f>
        <v>1</v>
      </c>
      <c r="H61" s="82">
        <f>+B!H46/B!H$46</f>
        <v>1</v>
      </c>
      <c r="I61" s="59">
        <f>+B!I46/B!I$46</f>
        <v>1</v>
      </c>
      <c r="J61" s="82">
        <f>+B!J46/B!J$46</f>
        <v>1</v>
      </c>
      <c r="K61" s="59">
        <f>+B!K46/B!K$46</f>
        <v>1</v>
      </c>
      <c r="L61" s="82">
        <f>+B!L46/B!L$46</f>
        <v>1</v>
      </c>
      <c r="M61" s="59">
        <f>+B!M46/B!M$46</f>
        <v>1</v>
      </c>
      <c r="N61" s="82">
        <f>+B!N46/B!N$46</f>
        <v>1</v>
      </c>
      <c r="O61" s="59">
        <f>+B!O46/B!O$46</f>
        <v>1</v>
      </c>
      <c r="P61" s="82">
        <f>+B!P46/B!P$46</f>
        <v>1</v>
      </c>
      <c r="Q61" s="59">
        <f>+B!Q46/B!Q$46</f>
        <v>1</v>
      </c>
      <c r="R61" s="82">
        <f>+B!R46/B!R$46</f>
        <v>1</v>
      </c>
      <c r="S61" s="59">
        <f>+B!S46/B!S$46</f>
        <v>1</v>
      </c>
      <c r="T61" s="82">
        <f>+B!T46/B!T$46</f>
        <v>1</v>
      </c>
      <c r="U61" s="59">
        <f>+B!U46/B!U$46</f>
        <v>1</v>
      </c>
      <c r="V61" s="82">
        <f>+B!V46/B!V$46</f>
        <v>1</v>
      </c>
      <c r="W61" s="59">
        <f>+B!W46/B!W$46</f>
        <v>1</v>
      </c>
      <c r="X61" s="82">
        <f>+B!X46/B!X$46</f>
        <v>1</v>
      </c>
      <c r="Y61" s="59">
        <f>+B!Y46/B!Y$46</f>
        <v>1</v>
      </c>
      <c r="Z61" s="83">
        <f>+B!Z46/B!Z$46</f>
        <v>1</v>
      </c>
      <c r="AA61" s="83">
        <f>+B!AA46/B!AA$46</f>
        <v>1</v>
      </c>
    </row>
    <row r="62" spans="3:27" x14ac:dyDescent="0.25">
      <c r="C62" s="185" t="s">
        <v>17</v>
      </c>
      <c r="D62" s="186"/>
      <c r="E62" s="61">
        <f>+B!E47/B!E$46</f>
        <v>0.24666546488930677</v>
      </c>
      <c r="F62" s="84">
        <f>+B!F47/B!F$46</f>
        <v>0.27716051821316595</v>
      </c>
      <c r="G62" s="61">
        <f>+B!G47/B!G$46</f>
        <v>0.19657914950952615</v>
      </c>
      <c r="H62" s="84">
        <f>+B!H47/B!H$46</f>
        <v>0.17198655560270226</v>
      </c>
      <c r="I62" s="61">
        <f>+B!I47/B!I$46</f>
        <v>0.17476573531102679</v>
      </c>
      <c r="J62" s="84">
        <f>+B!J47/B!J$46</f>
        <v>0.19102730477781785</v>
      </c>
      <c r="K62" s="61">
        <f>+B!K47/B!K$46</f>
        <v>0.23628958571312847</v>
      </c>
      <c r="L62" s="84">
        <f>+B!L47/B!L$46</f>
        <v>0.19242142401774565</v>
      </c>
      <c r="M62" s="61">
        <f>+B!M47/B!M$46</f>
        <v>0.17653303490670977</v>
      </c>
      <c r="N62" s="84">
        <f>+B!N47/B!N$46</f>
        <v>0.16584891949310138</v>
      </c>
      <c r="O62" s="61">
        <f>+B!O47/B!O$46</f>
        <v>0.14999612974909063</v>
      </c>
      <c r="P62" s="84">
        <f>+B!P47/B!P$46</f>
        <v>0.12376610756751283</v>
      </c>
      <c r="Q62" s="61">
        <f>+B!Q47/B!Q$46</f>
        <v>0.10335435109870977</v>
      </c>
      <c r="R62" s="84">
        <f>+B!R47/B!R$46</f>
        <v>0.14472352645341752</v>
      </c>
      <c r="S62" s="61">
        <f>+B!S47/B!S$46</f>
        <v>0.25124778291810096</v>
      </c>
      <c r="T62" s="84">
        <f>+B!T47/B!T$46</f>
        <v>0.19130903602015034</v>
      </c>
      <c r="U62" s="61">
        <f>+B!U47/B!U$46</f>
        <v>0.21551244022921529</v>
      </c>
      <c r="V62" s="84">
        <f>+B!V47/B!V$46</f>
        <v>0.24360459333916915</v>
      </c>
      <c r="W62" s="61">
        <f>+B!W47/B!W$46</f>
        <v>0.19937992239319297</v>
      </c>
      <c r="X62" s="84">
        <f>+B!X47/B!X$46</f>
        <v>0.12611413740412397</v>
      </c>
      <c r="Y62" s="61">
        <f>+B!Y47/B!Y$46</f>
        <v>0.14785531382675485</v>
      </c>
      <c r="Z62" s="85">
        <f>+B!Z47/B!Z$46</f>
        <v>0.22154653658793982</v>
      </c>
      <c r="AA62" s="85">
        <f>+B!AA47/B!AA$46</f>
        <v>0.15792842510041361</v>
      </c>
    </row>
    <row r="63" spans="3:27" x14ac:dyDescent="0.25">
      <c r="C63" s="183" t="s">
        <v>18</v>
      </c>
      <c r="D63" s="184"/>
      <c r="E63" s="86">
        <f>+B!E48/B!E$46</f>
        <v>1.0667177024981614E-3</v>
      </c>
      <c r="F63" s="87">
        <f>+B!F48/B!F$46</f>
        <v>1.2599861811972374E-3</v>
      </c>
      <c r="G63" s="86">
        <f>+B!G48/B!G$46</f>
        <v>1.6054298414617254E-3</v>
      </c>
      <c r="H63" s="87">
        <f>+B!H48/B!H$46</f>
        <v>2.7579352596854138E-3</v>
      </c>
      <c r="I63" s="86">
        <f>+B!I48/B!I$46</f>
        <v>5.6731010693342526E-3</v>
      </c>
      <c r="J63" s="87">
        <f>+B!J48/B!J$46</f>
        <v>2.3567836279131476E-3</v>
      </c>
      <c r="K63" s="86">
        <f>+B!K48/B!K$46</f>
        <v>8.6778502121641636E-4</v>
      </c>
      <c r="L63" s="87">
        <f>+B!L48/B!L$46</f>
        <v>1.3160143671815449E-4</v>
      </c>
      <c r="M63" s="86">
        <f>+B!M48/B!M$46</f>
        <v>7.2120916565521893E-5</v>
      </c>
      <c r="N63" s="87">
        <f>+B!N48/B!N$46</f>
        <v>7.754865489418086E-5</v>
      </c>
      <c r="O63" s="86">
        <f>+B!O48/B!O$46</f>
        <v>6.5134466226705304E-5</v>
      </c>
      <c r="P63" s="87">
        <f>+B!P48/B!P$46</f>
        <v>6.4300783336644591E-5</v>
      </c>
      <c r="Q63" s="86">
        <f>+B!Q48/B!Q$46</f>
        <v>1.5297451077580108E-4</v>
      </c>
      <c r="R63" s="87">
        <f>+B!R48/B!R$46</f>
        <v>1.8900131546337239E-4</v>
      </c>
      <c r="S63" s="86">
        <f>+B!S48/B!S$46</f>
        <v>1.1154438856671621E-4</v>
      </c>
      <c r="T63" s="87">
        <f>+B!T48/B!T$46</f>
        <v>3.450243739640683E-4</v>
      </c>
      <c r="U63" s="86">
        <f>+B!U48/B!U$46</f>
        <v>1.6849431793226026E-4</v>
      </c>
      <c r="V63" s="87">
        <f>+B!V48/B!V$46</f>
        <v>2.0234763699492728E-4</v>
      </c>
      <c r="W63" s="86">
        <f>+B!W48/B!W$46</f>
        <v>3.0902177408066863E-4</v>
      </c>
      <c r="X63" s="87">
        <f>+B!X48/B!X$46</f>
        <v>1.7273331667788558E-4</v>
      </c>
      <c r="Y63" s="86">
        <f>+B!Y48/B!Y$46</f>
        <v>2.5595862341376254E-4</v>
      </c>
      <c r="Z63" s="88">
        <f>+B!Z48/B!Z$46</f>
        <v>3.1898993555914333E-4</v>
      </c>
      <c r="AA63" s="88">
        <f>+B!AA48/B!AA$46</f>
        <v>2.4248805276798089E-4</v>
      </c>
    </row>
    <row r="64" spans="3:27" x14ac:dyDescent="0.25">
      <c r="C64" s="185" t="s">
        <v>19</v>
      </c>
      <c r="D64" s="186"/>
      <c r="E64" s="61">
        <f>+B!E49/B!E$46</f>
        <v>0.10264420137129679</v>
      </c>
      <c r="F64" s="84">
        <f>+B!F49/B!F$46</f>
        <v>0.10422223279280907</v>
      </c>
      <c r="G64" s="61">
        <f>+B!G49/B!G$46</f>
        <v>9.8825003462909095E-2</v>
      </c>
      <c r="H64" s="84">
        <f>+B!H49/B!H$46</f>
        <v>7.6286580901299333E-2</v>
      </c>
      <c r="I64" s="61">
        <f>+B!I49/B!I$46</f>
        <v>6.1799967804990225E-2</v>
      </c>
      <c r="J64" s="84">
        <f>+B!J49/B!J$46</f>
        <v>4.6213201708742588E-2</v>
      </c>
      <c r="K64" s="61">
        <f>+B!K49/B!K$46</f>
        <v>4.7807477899697255E-2</v>
      </c>
      <c r="L64" s="84">
        <f>+B!L49/B!L$46</f>
        <v>3.5987051321878016E-2</v>
      </c>
      <c r="M64" s="61">
        <f>+B!M49/B!M$46</f>
        <v>3.1644735447177087E-2</v>
      </c>
      <c r="N64" s="84">
        <f>+B!N49/B!N$46</f>
        <v>4.0615684985870891E-2</v>
      </c>
      <c r="O64" s="61">
        <f>+B!O49/B!O$46</f>
        <v>3.1111904520481622E-2</v>
      </c>
      <c r="P64" s="84">
        <f>+B!P49/B!P$46</f>
        <v>2.5782814832451921E-2</v>
      </c>
      <c r="Q64" s="61">
        <f>+B!Q49/B!Q$46</f>
        <v>2.1234443200361244E-2</v>
      </c>
      <c r="R64" s="84">
        <f>+B!R49/B!R$46</f>
        <v>2.1413017906459796E-2</v>
      </c>
      <c r="S64" s="61">
        <f>+B!S49/B!S$46</f>
        <v>1.3583858440473906E-2</v>
      </c>
      <c r="T64" s="84">
        <f>+B!T49/B!T$46</f>
        <v>1.9905976327086284E-2</v>
      </c>
      <c r="U64" s="61">
        <f>+B!U49/B!U$46</f>
        <v>1.7059223709395152E-2</v>
      </c>
      <c r="V64" s="84">
        <f>+B!V49/B!V$46</f>
        <v>1.5497086315524456E-2</v>
      </c>
      <c r="W64" s="61">
        <f>+B!W49/B!W$46</f>
        <v>1.4263301881653642E-2</v>
      </c>
      <c r="X64" s="84">
        <f>+B!X49/B!X$46</f>
        <v>1.0405607186521372E-2</v>
      </c>
      <c r="Y64" s="61">
        <f>+B!Y49/B!Y$46</f>
        <v>9.4578061613120514E-3</v>
      </c>
      <c r="Z64" s="85">
        <f>+B!Z49/B!Z$46</f>
        <v>1.44212950171747E-2</v>
      </c>
      <c r="AA64" s="85">
        <f>+B!AA49/B!AA$46</f>
        <v>1.0695245648550348E-2</v>
      </c>
    </row>
    <row r="65" spans="3:27" x14ac:dyDescent="0.25">
      <c r="C65" s="183" t="s">
        <v>20</v>
      </c>
      <c r="D65" s="184"/>
      <c r="E65" s="86">
        <f>+B!E50/B!E$46</f>
        <v>4.3852400563511813E-2</v>
      </c>
      <c r="F65" s="87">
        <f>+B!F50/B!F$46</f>
        <v>1.4976486267060862E-2</v>
      </c>
      <c r="G65" s="86">
        <f>+B!G50/B!G$46</f>
        <v>2.8636224547618147E-2</v>
      </c>
      <c r="H65" s="87">
        <f>+B!H50/B!H$46</f>
        <v>3.2508442904814361E-2</v>
      </c>
      <c r="I65" s="86">
        <f>+B!I50/B!I$46</f>
        <v>2.8231592503162008E-2</v>
      </c>
      <c r="J65" s="87">
        <f>+B!J50/B!J$46</f>
        <v>1.1042368910946097E-2</v>
      </c>
      <c r="K65" s="86">
        <f>+B!K50/B!K$46</f>
        <v>2.9928378503126418E-2</v>
      </c>
      <c r="L65" s="87">
        <f>+B!L50/B!L$46</f>
        <v>1.3372108255390499E-2</v>
      </c>
      <c r="M65" s="86">
        <f>+B!M50/B!M$46</f>
        <v>8.2071337960393995E-2</v>
      </c>
      <c r="N65" s="87">
        <f>+B!N50/B!N$46</f>
        <v>3.1895017088169393E-2</v>
      </c>
      <c r="O65" s="86">
        <f>+B!O50/B!O$46</f>
        <v>8.6027166019482654E-3</v>
      </c>
      <c r="P65" s="87">
        <f>+B!P50/B!P$46</f>
        <v>7.2458253096665121E-3</v>
      </c>
      <c r="Q65" s="86">
        <f>+B!Q50/B!Q$46</f>
        <v>3.5692072293740545E-3</v>
      </c>
      <c r="R65" s="87">
        <f>+B!R50/B!R$46</f>
        <v>5.426546824576951E-3</v>
      </c>
      <c r="S65" s="86">
        <f>+B!S50/B!S$46</f>
        <v>2.9581066782397472E-3</v>
      </c>
      <c r="T65" s="87">
        <f>+B!T50/B!T$46</f>
        <v>1.9964125859397177E-3</v>
      </c>
      <c r="U65" s="86">
        <f>+B!U50/B!U$46</f>
        <v>5.8746724136416476E-2</v>
      </c>
      <c r="V65" s="87">
        <f>+B!V50/B!V$46</f>
        <v>4.7194418410639204E-4</v>
      </c>
      <c r="W65" s="86">
        <f>+B!W50/B!W$46</f>
        <v>2.9841593948112425E-2</v>
      </c>
      <c r="X65" s="87">
        <f>+B!X50/B!X$46</f>
        <v>0.23843499104838847</v>
      </c>
      <c r="Y65" s="86">
        <f>+B!Y50/B!Y$46</f>
        <v>0.20606882632433149</v>
      </c>
      <c r="Z65" s="88">
        <f>+B!Z50/B!Z$46</f>
        <v>2.0778332394044148E-2</v>
      </c>
      <c r="AA65" s="88">
        <f>+B!AA50/B!AA$46</f>
        <v>0.1349232081762754</v>
      </c>
    </row>
    <row r="66" spans="3:27" x14ac:dyDescent="0.25">
      <c r="C66" s="185" t="s">
        <v>21</v>
      </c>
      <c r="D66" s="186"/>
      <c r="E66" s="61">
        <f>+B!E51/B!E$46</f>
        <v>2.2947255738751598E-2</v>
      </c>
      <c r="F66" s="84">
        <f>+B!F51/B!F$46</f>
        <v>7.7681424191289646E-3</v>
      </c>
      <c r="G66" s="61">
        <f>+B!G51/B!G$46</f>
        <v>7.3791381763691081E-3</v>
      </c>
      <c r="H66" s="84">
        <f>+B!H51/B!H$46</f>
        <v>5.4681779789767329E-4</v>
      </c>
      <c r="I66" s="61">
        <f>+B!I51/B!I$46</f>
        <v>5.9686144647579627E-3</v>
      </c>
      <c r="J66" s="84">
        <f>+B!J51/B!J$46</f>
        <v>6.7886101333244873E-3</v>
      </c>
      <c r="K66" s="61">
        <f>+B!K51/B!K$46</f>
        <v>4.0647475915269983E-4</v>
      </c>
      <c r="L66" s="84">
        <f>+B!L51/B!L$46</f>
        <v>4.9443639752529177E-4</v>
      </c>
      <c r="M66" s="61">
        <f>+B!M51/B!M$46</f>
        <v>4.4459912799161395E-4</v>
      </c>
      <c r="N66" s="84">
        <f>+B!N51/B!N$46</f>
        <v>3.144942498575645E-4</v>
      </c>
      <c r="O66" s="61">
        <f>+B!O51/B!O$46</f>
        <v>8.6414848053378043E-4</v>
      </c>
      <c r="P66" s="84">
        <f>+B!P51/B!P$46</f>
        <v>5.0507356004975384E-4</v>
      </c>
      <c r="Q66" s="61">
        <f>+B!Q51/B!Q$46</f>
        <v>8.4246648380618364E-4</v>
      </c>
      <c r="R66" s="84">
        <f>+B!R51/B!R$46</f>
        <v>4.0731218831562867E-3</v>
      </c>
      <c r="S66" s="61">
        <f>+B!S51/B!S$46</f>
        <v>3.5008435139274059E-3</v>
      </c>
      <c r="T66" s="84">
        <f>+B!T51/B!T$46</f>
        <v>4.1539344797728141E-3</v>
      </c>
      <c r="U66" s="61">
        <f>+B!U51/B!U$46</f>
        <v>4.3743390929969475E-3</v>
      </c>
      <c r="V66" s="84">
        <f>+B!V51/B!V$46</f>
        <v>4.4947893827690889E-3</v>
      </c>
      <c r="W66" s="61">
        <f>+B!W51/B!W$46</f>
        <v>1.158412487327355E-2</v>
      </c>
      <c r="X66" s="84">
        <f>+B!X51/B!X$46</f>
        <v>3.1246784765411338E-2</v>
      </c>
      <c r="Y66" s="61">
        <f>+B!Y51/B!Y$46</f>
        <v>1.1720709323271867E-2</v>
      </c>
      <c r="Z66" s="85">
        <f>+B!Z51/B!Z$46</f>
        <v>3.075915330591928E-2</v>
      </c>
      <c r="AA66" s="85">
        <f>+B!AA51/B!AA$46</f>
        <v>2.553223707531992E-2</v>
      </c>
    </row>
    <row r="67" spans="3:27" x14ac:dyDescent="0.25">
      <c r="C67" s="183" t="s">
        <v>22</v>
      </c>
      <c r="D67" s="184"/>
      <c r="E67" s="86">
        <f>+B!E52/B!E$46</f>
        <v>0.10497242000371651</v>
      </c>
      <c r="F67" s="87">
        <f>+B!F52/B!F$46</f>
        <v>0.1112834475091084</v>
      </c>
      <c r="G67" s="86">
        <f>+B!G52/B!G$46</f>
        <v>0.10214423331192626</v>
      </c>
      <c r="H67" s="87">
        <f>+B!H52/B!H$46</f>
        <v>0.15528024554363204</v>
      </c>
      <c r="I67" s="86">
        <f>+B!I52/B!I$46</f>
        <v>0.15407280671495918</v>
      </c>
      <c r="J67" s="87">
        <f>+B!J52/B!J$46</f>
        <v>9.3800072694807571E-2</v>
      </c>
      <c r="K67" s="86">
        <f>+B!K52/B!K$46</f>
        <v>0.10256267430461838</v>
      </c>
      <c r="L67" s="87">
        <f>+B!L52/B!L$46</f>
        <v>0.11379684835237772</v>
      </c>
      <c r="M67" s="86">
        <f>+B!M52/B!M$46</f>
        <v>0.10533315198813464</v>
      </c>
      <c r="N67" s="87">
        <f>+B!N52/B!N$46</f>
        <v>0.11025527215597032</v>
      </c>
      <c r="O67" s="86">
        <f>+B!O52/B!O$46</f>
        <v>0.12491007736217409</v>
      </c>
      <c r="P67" s="87">
        <f>+B!P52/B!P$46</f>
        <v>0.11097506201833841</v>
      </c>
      <c r="Q67" s="86">
        <f>+B!Q52/B!Q$46</f>
        <v>0.12554316738316643</v>
      </c>
      <c r="R67" s="87">
        <f>+B!R52/B!R$46</f>
        <v>0.13269296253752241</v>
      </c>
      <c r="S67" s="86">
        <f>+B!S52/B!S$46</f>
        <v>0.14695509521719982</v>
      </c>
      <c r="T67" s="87">
        <f>+B!T52/B!T$46</f>
        <v>0.14075468223290133</v>
      </c>
      <c r="U67" s="86">
        <f>+B!U52/B!U$46</f>
        <v>0.12658171138433968</v>
      </c>
      <c r="V67" s="87">
        <f>+B!V52/B!V$46</f>
        <v>0.16809464235801908</v>
      </c>
      <c r="W67" s="86">
        <f>+B!W52/B!W$46</f>
        <v>0.1622069835094154</v>
      </c>
      <c r="X67" s="87">
        <f>+B!X52/B!X$46</f>
        <v>0.12060796257670289</v>
      </c>
      <c r="Y67" s="86">
        <f>+B!Y52/B!Y$46</f>
        <v>0.15355223400297283</v>
      </c>
      <c r="Z67" s="88">
        <f>+B!Z52/B!Z$46</f>
        <v>0.16264042617590088</v>
      </c>
      <c r="AA67" s="88">
        <f>+B!AA52/B!AA$46</f>
        <v>0.13570516662305693</v>
      </c>
    </row>
    <row r="68" spans="3:27" x14ac:dyDescent="0.25">
      <c r="C68" s="185" t="s">
        <v>23</v>
      </c>
      <c r="D68" s="186"/>
      <c r="E68" s="61">
        <f>+B!E53/B!E$46</f>
        <v>0.4120497504061954</v>
      </c>
      <c r="F68" s="84">
        <f>+B!F53/B!F$46</f>
        <v>0.40711748965403816</v>
      </c>
      <c r="G68" s="61">
        <f>+B!G53/B!G$46</f>
        <v>0.48768325085313485</v>
      </c>
      <c r="H68" s="84">
        <f>+B!H53/B!H$46</f>
        <v>0.45207903602975336</v>
      </c>
      <c r="I68" s="61">
        <f>+B!I53/B!I$46</f>
        <v>0.49218020006898933</v>
      </c>
      <c r="J68" s="84">
        <f>+B!J53/B!J$46</f>
        <v>0.56852929835690391</v>
      </c>
      <c r="K68" s="61">
        <f>+B!K53/B!K$46</f>
        <v>0.52012385086903479</v>
      </c>
      <c r="L68" s="84">
        <f>+B!L53/B!L$46</f>
        <v>0.54117003452065937</v>
      </c>
      <c r="M68" s="61">
        <f>+B!M53/B!M$46</f>
        <v>0.48632065933804514</v>
      </c>
      <c r="N68" s="84">
        <f>+B!N53/B!N$46</f>
        <v>0.59733267612748819</v>
      </c>
      <c r="O68" s="61">
        <f>+B!O53/B!O$46</f>
        <v>0.57334753853470299</v>
      </c>
      <c r="P68" s="84">
        <f>+B!P53/B!P$46</f>
        <v>0.62155729613186472</v>
      </c>
      <c r="Q68" s="61">
        <f>+B!Q53/B!Q$46</f>
        <v>0.60835783650640374</v>
      </c>
      <c r="R68" s="84">
        <f>+B!R53/B!R$46</f>
        <v>0.50314949790801267</v>
      </c>
      <c r="S68" s="61">
        <f>+B!S53/B!S$46</f>
        <v>0.40608902340901559</v>
      </c>
      <c r="T68" s="84">
        <f>+B!T53/B!T$46</f>
        <v>0.4832884959570049</v>
      </c>
      <c r="U68" s="61">
        <f>+B!U53/B!U$46</f>
        <v>0.41449110282771079</v>
      </c>
      <c r="V68" s="84">
        <f>+B!V53/B!V$46</f>
        <v>0.3853601157863768</v>
      </c>
      <c r="W68" s="61">
        <f>+B!W53/B!W$46</f>
        <v>0.38620947310526288</v>
      </c>
      <c r="X68" s="84">
        <f>+B!X53/B!X$46</f>
        <v>0.3249752035796486</v>
      </c>
      <c r="Y68" s="61">
        <f>+B!Y53/B!Y$46</f>
        <v>0.35976350200383961</v>
      </c>
      <c r="Z68" s="85">
        <f>+B!Z53/B!Z$46</f>
        <v>0.42914166068770632</v>
      </c>
      <c r="AA68" s="85">
        <f>+B!AA53/B!AA$46</f>
        <v>0.39522348590554418</v>
      </c>
    </row>
    <row r="69" spans="3:27" x14ac:dyDescent="0.25">
      <c r="C69" s="183" t="s">
        <v>24</v>
      </c>
      <c r="D69" s="184"/>
      <c r="E69" s="86">
        <f>+B!E54/B!E$46</f>
        <v>2.1547473646928397E-2</v>
      </c>
      <c r="F69" s="87">
        <f>+B!F54/B!F$46</f>
        <v>2.0593402287600409E-2</v>
      </c>
      <c r="G69" s="86">
        <f>+B!G54/B!G$46</f>
        <v>2.0013977560349061E-2</v>
      </c>
      <c r="H69" s="87">
        <f>+B!H54/B!H$46</f>
        <v>5.2699186295388563E-2</v>
      </c>
      <c r="I69" s="86">
        <f>+B!I54/B!I$46</f>
        <v>2.8453121766126251E-2</v>
      </c>
      <c r="J69" s="87">
        <f>+B!J54/B!J$46</f>
        <v>3.2601064439939029E-2</v>
      </c>
      <c r="K69" s="86">
        <f>+B!K54/B!K$46</f>
        <v>9.6429726469308263E-3</v>
      </c>
      <c r="L69" s="87">
        <f>+B!L54/B!L$46</f>
        <v>1.4733509741762513E-2</v>
      </c>
      <c r="M69" s="86">
        <f>+B!M54/B!M$46</f>
        <v>7.5035282156408157E-3</v>
      </c>
      <c r="N69" s="87">
        <f>+B!N54/B!N$46</f>
        <v>1.0708257824141851E-2</v>
      </c>
      <c r="O69" s="86">
        <f>+B!O54/B!O$46</f>
        <v>8.7804168160259804E-3</v>
      </c>
      <c r="P69" s="87">
        <f>+B!P54/B!P$46</f>
        <v>1.5877970173991493E-2</v>
      </c>
      <c r="Q69" s="86">
        <f>+B!Q54/B!Q$46</f>
        <v>1.9194294858250211E-2</v>
      </c>
      <c r="R69" s="87">
        <f>+B!R54/B!R$46</f>
        <v>2.379884168686066E-2</v>
      </c>
      <c r="S69" s="86">
        <f>+B!S54/B!S$46</f>
        <v>2.4842868958125933E-2</v>
      </c>
      <c r="T69" s="87">
        <f>+B!T54/B!T$46</f>
        <v>2.7954573666757899E-2</v>
      </c>
      <c r="U69" s="86">
        <f>+B!U54/B!U$46</f>
        <v>2.9297801255003472E-2</v>
      </c>
      <c r="V69" s="87">
        <f>+B!V54/B!V$46</f>
        <v>2.6070137428884945E-2</v>
      </c>
      <c r="W69" s="86">
        <f>+B!W54/B!W$46</f>
        <v>4.0692388966254621E-2</v>
      </c>
      <c r="X69" s="87">
        <f>+B!X54/B!X$46</f>
        <v>4.6371223370304554E-2</v>
      </c>
      <c r="Y69" s="86">
        <f>+B!Y54/B!Y$46</f>
        <v>2.1033418097689813E-2</v>
      </c>
      <c r="Z69" s="88">
        <f>+B!Z54/B!Z$46</f>
        <v>2.3357725537501824E-2</v>
      </c>
      <c r="AA69" s="88">
        <f>+B!AA54/B!AA$46</f>
        <v>4.5528541367272739E-2</v>
      </c>
    </row>
    <row r="70" spans="3:27" x14ac:dyDescent="0.25">
      <c r="C70" s="185" t="s">
        <v>25</v>
      </c>
      <c r="D70" s="186"/>
      <c r="E70" s="61">
        <f>+B!E55/B!E$46</f>
        <v>4.4254180676372996E-2</v>
      </c>
      <c r="F70" s="84">
        <f>+B!F55/B!F$46</f>
        <v>5.5618568794498925E-2</v>
      </c>
      <c r="G70" s="61">
        <f>+B!G55/B!G$46</f>
        <v>5.7133693475879266E-2</v>
      </c>
      <c r="H70" s="84">
        <f>+B!H55/B!H$46</f>
        <v>5.5855534302354376E-2</v>
      </c>
      <c r="I70" s="61">
        <f>+B!I55/B!I$46</f>
        <v>4.8834043923191905E-2</v>
      </c>
      <c r="J70" s="84">
        <f>+B!J55/B!J$46</f>
        <v>4.7641461193272824E-2</v>
      </c>
      <c r="K70" s="61">
        <f>+B!K55/B!K$46</f>
        <v>5.2353279548655832E-2</v>
      </c>
      <c r="L70" s="84">
        <f>+B!L55/B!L$46</f>
        <v>8.7622777896298298E-2</v>
      </c>
      <c r="M70" s="61">
        <f>+B!M55/B!M$46</f>
        <v>0.1088665390699784</v>
      </c>
      <c r="N70" s="84">
        <f>+B!N55/B!N$46</f>
        <v>4.2025125862276136E-2</v>
      </c>
      <c r="O70" s="61">
        <f>+B!O55/B!O$46</f>
        <v>0.10149274577878445</v>
      </c>
      <c r="P70" s="84">
        <f>+B!P55/B!P$46</f>
        <v>9.3606641779448968E-2</v>
      </c>
      <c r="Q70" s="61">
        <f>+B!Q55/B!Q$46</f>
        <v>0.11727830799418899</v>
      </c>
      <c r="R70" s="84">
        <f>+B!R55/B!R$46</f>
        <v>0.16420777677667867</v>
      </c>
      <c r="S70" s="61">
        <f>+B!S55/B!S$46</f>
        <v>0.15024516052435041</v>
      </c>
      <c r="T70" s="84">
        <f>+B!T55/B!T$46</f>
        <v>0.12997997580409662</v>
      </c>
      <c r="U70" s="61">
        <f>+B!U55/B!U$46</f>
        <v>0.13337266809755413</v>
      </c>
      <c r="V70" s="84">
        <f>+B!V55/B!V$46</f>
        <v>0.15587606103062288</v>
      </c>
      <c r="W70" s="61">
        <f>+B!W55/B!W$46</f>
        <v>0.1551117962300734</v>
      </c>
      <c r="X70" s="84">
        <f>+B!X55/B!X$46</f>
        <v>0.10146437906028415</v>
      </c>
      <c r="Y70" s="61">
        <f>+B!Y55/B!Y$46</f>
        <v>8.9904086070196329E-2</v>
      </c>
      <c r="Z70" s="85">
        <f>+B!Z55/B!Z$46</f>
        <v>9.6440560583419516E-2</v>
      </c>
      <c r="AA70" s="85">
        <f>+B!AA55/B!AA$46</f>
        <v>9.4221322436893018E-2</v>
      </c>
    </row>
    <row r="71" spans="3:27" ht="15.75" thickBot="1" x14ac:dyDescent="0.3">
      <c r="C71" s="187" t="s">
        <v>26</v>
      </c>
      <c r="D71" s="188"/>
      <c r="E71" s="89">
        <f>+B!E56/B!E$46</f>
        <v>0</v>
      </c>
      <c r="F71" s="90">
        <f>+B!F56/B!F$46</f>
        <v>0</v>
      </c>
      <c r="G71" s="89">
        <f>+B!G56/B!G$46</f>
        <v>1.2592396710865979E-8</v>
      </c>
      <c r="H71" s="90">
        <f>+B!H56/B!H$46</f>
        <v>0</v>
      </c>
      <c r="I71" s="89">
        <f>+B!I56/B!I$46</f>
        <v>2.1175117856732206E-5</v>
      </c>
      <c r="J71" s="90">
        <f>+B!J56/B!J$46</f>
        <v>0</v>
      </c>
      <c r="K71" s="89">
        <f>+B!K56/B!K$46</f>
        <v>1.755841343783813E-5</v>
      </c>
      <c r="L71" s="90">
        <f>+B!L56/B!L$46</f>
        <v>2.701955838008656E-4</v>
      </c>
      <c r="M71" s="89">
        <f>+B!M56/B!M$46</f>
        <v>1.2100965146038909E-3</v>
      </c>
      <c r="N71" s="90">
        <f>+B!N56/B!N$46</f>
        <v>9.2704034213940119E-4</v>
      </c>
      <c r="O71" s="89">
        <f>+B!O56/B!O$46</f>
        <v>8.2929337215961426E-4</v>
      </c>
      <c r="P71" s="90">
        <f>+B!P56/B!P$46</f>
        <v>6.1899867730287291E-4</v>
      </c>
      <c r="Q71" s="89">
        <f>+B!Q56/B!Q$46</f>
        <v>4.7296554547782344E-4</v>
      </c>
      <c r="R71" s="90">
        <f>+B!R56/B!R$46</f>
        <v>3.2573541483574205E-4</v>
      </c>
      <c r="S71" s="89">
        <f>+B!S56/B!S$46</f>
        <v>4.658218424782864E-4</v>
      </c>
      <c r="T71" s="90">
        <f>+B!T56/B!T$46</f>
        <v>3.1180206570744526E-4</v>
      </c>
      <c r="U71" s="89">
        <f>+B!U56/B!U$46</f>
        <v>3.9582485390990483E-4</v>
      </c>
      <c r="V71" s="90">
        <f>+B!V56/B!V$46</f>
        <v>3.2828692371215999E-4</v>
      </c>
      <c r="W71" s="89">
        <f>+B!W56/B!W$46</f>
        <v>4.0141515320828505E-4</v>
      </c>
      <c r="X71" s="90">
        <f>+B!X56/B!X$46</f>
        <v>2.0668884995239916E-4</v>
      </c>
      <c r="Y71" s="89">
        <f>+B!Y56/B!Y$46</f>
        <v>3.8812315966154151E-4</v>
      </c>
      <c r="Z71" s="91">
        <f>+B!Z56/B!Z$46</f>
        <v>5.9530365179511727E-4</v>
      </c>
      <c r="AA71" s="91">
        <f>+B!AA56/B!AA$46</f>
        <v>0</v>
      </c>
    </row>
    <row r="72" spans="3:27" x14ac:dyDescent="0.25">
      <c r="C72" s="1" t="s">
        <v>53</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JENNY PAOLA DANNA BUITRAGO</cp:lastModifiedBy>
  <dcterms:created xsi:type="dcterms:W3CDTF">2017-09-28T16:39:19Z</dcterms:created>
  <dcterms:modified xsi:type="dcterms:W3CDTF">2018-07-30T14:56:30Z</dcterms:modified>
</cp:coreProperties>
</file>