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H59" i="13" l="1"/>
  <c r="K59" i="13"/>
  <c r="N59" i="13"/>
  <c r="O59" i="13"/>
  <c r="Q59" i="13"/>
  <c r="R59" i="13"/>
  <c r="S59" i="13"/>
  <c r="T59" i="13"/>
  <c r="U59" i="13"/>
  <c r="V59" i="13"/>
  <c r="W59" i="13"/>
  <c r="X59" i="13"/>
  <c r="Y59" i="13"/>
  <c r="Z59" i="13"/>
  <c r="AA59" i="13"/>
  <c r="F60" i="13"/>
  <c r="G60" i="13"/>
  <c r="H60" i="13"/>
  <c r="I60" i="13"/>
  <c r="J60" i="13"/>
  <c r="K60" i="13"/>
  <c r="L60" i="13"/>
  <c r="M60" i="13"/>
  <c r="N60" i="13"/>
  <c r="O60" i="13"/>
  <c r="P60" i="13"/>
  <c r="Q60" i="13"/>
  <c r="R60" i="13"/>
  <c r="S60" i="13"/>
  <c r="T60" i="13"/>
  <c r="U60" i="13"/>
  <c r="V60" i="13"/>
  <c r="W60" i="13"/>
  <c r="X60" i="13"/>
  <c r="Y60" i="13"/>
  <c r="Z60" i="13"/>
  <c r="AA60" i="13"/>
  <c r="F61" i="13"/>
  <c r="G61" i="13"/>
  <c r="H61" i="13"/>
  <c r="I61" i="13"/>
  <c r="J61" i="13"/>
  <c r="K61" i="13"/>
  <c r="L61" i="13"/>
  <c r="M61" i="13"/>
  <c r="N61" i="13"/>
  <c r="O61" i="13"/>
  <c r="P61" i="13"/>
  <c r="Q61" i="13"/>
  <c r="R61" i="13"/>
  <c r="S61" i="13"/>
  <c r="T61" i="13"/>
  <c r="U61" i="13"/>
  <c r="V61" i="13"/>
  <c r="W61" i="13"/>
  <c r="X61" i="13"/>
  <c r="Y61" i="13"/>
  <c r="Z61" i="13"/>
  <c r="AA61" i="13"/>
  <c r="O62" i="13"/>
  <c r="P62" i="13"/>
  <c r="Q62" i="13"/>
  <c r="R62" i="13"/>
  <c r="S62" i="13"/>
  <c r="T62" i="13"/>
  <c r="U62" i="13"/>
  <c r="V62" i="13"/>
  <c r="X62" i="13"/>
  <c r="Y62" i="13"/>
  <c r="Z62" i="13"/>
  <c r="AA62" i="13"/>
  <c r="F63" i="13"/>
  <c r="G63" i="13"/>
  <c r="H63" i="13"/>
  <c r="I63" i="13"/>
  <c r="J63" i="13"/>
  <c r="K63" i="13"/>
  <c r="L63" i="13"/>
  <c r="M63" i="13"/>
  <c r="N63" i="13"/>
  <c r="O63" i="13"/>
  <c r="P63" i="13"/>
  <c r="Q63" i="13"/>
  <c r="R63" i="13"/>
  <c r="S63" i="13"/>
  <c r="T63" i="13"/>
  <c r="U63" i="13"/>
  <c r="V63" i="13"/>
  <c r="W63" i="13"/>
  <c r="X63" i="13"/>
  <c r="Y63" i="13"/>
  <c r="Z63" i="13"/>
  <c r="AA63" i="13"/>
  <c r="F64" i="13"/>
  <c r="G64" i="13"/>
  <c r="H64" i="13"/>
  <c r="I64" i="13"/>
  <c r="J64" i="13"/>
  <c r="K64" i="13"/>
  <c r="L64" i="13"/>
  <c r="M64" i="13"/>
  <c r="N64" i="13"/>
  <c r="O64" i="13"/>
  <c r="P64" i="13"/>
  <c r="Q64" i="13"/>
  <c r="R64" i="13"/>
  <c r="S64" i="13"/>
  <c r="T64" i="13"/>
  <c r="U64" i="13"/>
  <c r="V64" i="13"/>
  <c r="W64" i="13"/>
  <c r="X64" i="13"/>
  <c r="Y64" i="13"/>
  <c r="Z64" i="13"/>
  <c r="AA64" i="13"/>
  <c r="F65" i="13"/>
  <c r="G65" i="13"/>
  <c r="H65" i="13"/>
  <c r="I65" i="13"/>
  <c r="J65" i="13"/>
  <c r="K65" i="13"/>
  <c r="L65" i="13"/>
  <c r="M65" i="13"/>
  <c r="N65" i="13"/>
  <c r="O65" i="13"/>
  <c r="P65" i="13"/>
  <c r="Q65" i="13"/>
  <c r="R65" i="13"/>
  <c r="S65" i="13"/>
  <c r="T65" i="13"/>
  <c r="U65" i="13"/>
  <c r="V65" i="13"/>
  <c r="W65" i="13"/>
  <c r="X65" i="13"/>
  <c r="Y65" i="13"/>
  <c r="Z65" i="13"/>
  <c r="AA65" i="13"/>
  <c r="F66" i="13"/>
  <c r="G66" i="13"/>
  <c r="H66" i="13"/>
  <c r="I66" i="13"/>
  <c r="J66" i="13"/>
  <c r="K66" i="13"/>
  <c r="L66" i="13"/>
  <c r="M66" i="13"/>
  <c r="N66" i="13"/>
  <c r="O66" i="13"/>
  <c r="P66" i="13"/>
  <c r="Q66" i="13"/>
  <c r="R66" i="13"/>
  <c r="S66" i="13"/>
  <c r="T66" i="13"/>
  <c r="U66" i="13"/>
  <c r="V66" i="13"/>
  <c r="W66" i="13"/>
  <c r="X66" i="13"/>
  <c r="Y66" i="13"/>
  <c r="Z66" i="13"/>
  <c r="AA66" i="13"/>
  <c r="F67" i="13"/>
  <c r="G67" i="13"/>
  <c r="H67" i="13"/>
  <c r="I67" i="13"/>
  <c r="J67" i="13"/>
  <c r="K67" i="13"/>
  <c r="L67" i="13"/>
  <c r="M67" i="13"/>
  <c r="N67" i="13"/>
  <c r="O67" i="13"/>
  <c r="P67" i="13"/>
  <c r="Q67" i="13"/>
  <c r="R67" i="13"/>
  <c r="S67" i="13"/>
  <c r="T67" i="13"/>
  <c r="U67" i="13"/>
  <c r="V67" i="13"/>
  <c r="W67" i="13"/>
  <c r="X67" i="13"/>
  <c r="Y67" i="13"/>
  <c r="Z67" i="13"/>
  <c r="AA67" i="13"/>
  <c r="G58" i="13"/>
  <c r="H58" i="13"/>
  <c r="I58" i="13"/>
  <c r="J58" i="13"/>
  <c r="K58" i="13"/>
  <c r="L58" i="13"/>
  <c r="M58" i="13"/>
  <c r="N58" i="13"/>
  <c r="O58" i="13"/>
  <c r="P58" i="13"/>
  <c r="Q58" i="13"/>
  <c r="R58" i="13"/>
  <c r="S58" i="13"/>
  <c r="T58" i="13"/>
  <c r="U58" i="13"/>
  <c r="V58" i="13"/>
  <c r="W58" i="13"/>
  <c r="X58" i="13"/>
  <c r="Y58" i="13"/>
  <c r="Z58" i="13"/>
  <c r="AA58" i="13"/>
  <c r="F58" i="13"/>
  <c r="F46" i="13"/>
  <c r="H47" i="13"/>
  <c r="K47" i="13"/>
  <c r="N47" i="13"/>
  <c r="O47" i="13"/>
  <c r="Q47" i="13"/>
  <c r="R47" i="13"/>
  <c r="S47" i="13"/>
  <c r="T47" i="13"/>
  <c r="U47" i="13"/>
  <c r="V47" i="13"/>
  <c r="W47" i="13"/>
  <c r="X47" i="13"/>
  <c r="Y47" i="13"/>
  <c r="Z47" i="13"/>
  <c r="AA47" i="13"/>
  <c r="F48" i="13"/>
  <c r="G48" i="13"/>
  <c r="H48" i="13"/>
  <c r="I48" i="13"/>
  <c r="J48" i="13"/>
  <c r="K48" i="13"/>
  <c r="L48" i="13"/>
  <c r="M48" i="13"/>
  <c r="N48" i="13"/>
  <c r="O48" i="13"/>
  <c r="P48" i="13"/>
  <c r="Q48" i="13"/>
  <c r="R48" i="13"/>
  <c r="S48" i="13"/>
  <c r="T48" i="13"/>
  <c r="U48" i="13"/>
  <c r="V48" i="13"/>
  <c r="W48" i="13"/>
  <c r="X48" i="13"/>
  <c r="Y48" i="13"/>
  <c r="Z48" i="13"/>
  <c r="AA48" i="13"/>
  <c r="F49" i="13"/>
  <c r="H49" i="13"/>
  <c r="I49" i="13"/>
  <c r="K49" i="13"/>
  <c r="L49" i="13"/>
  <c r="M49" i="13"/>
  <c r="N49" i="13"/>
  <c r="O49" i="13"/>
  <c r="P49" i="13"/>
  <c r="Q49" i="13"/>
  <c r="R49" i="13"/>
  <c r="S49" i="13"/>
  <c r="T49" i="13"/>
  <c r="U49" i="13"/>
  <c r="V49" i="13"/>
  <c r="W49" i="13"/>
  <c r="X49" i="13"/>
  <c r="Y49" i="13"/>
  <c r="Z49" i="13"/>
  <c r="AA49" i="13"/>
  <c r="O50" i="13"/>
  <c r="P50" i="13"/>
  <c r="Q50" i="13"/>
  <c r="R50" i="13"/>
  <c r="S50" i="13"/>
  <c r="T50" i="13"/>
  <c r="U50" i="13"/>
  <c r="V50" i="13"/>
  <c r="X50" i="13"/>
  <c r="Y50" i="13"/>
  <c r="Z50" i="13"/>
  <c r="AA50" i="13"/>
  <c r="F51" i="13"/>
  <c r="G51" i="13"/>
  <c r="H51" i="13"/>
  <c r="I51" i="13"/>
  <c r="J51" i="13"/>
  <c r="K51" i="13"/>
  <c r="L51" i="13"/>
  <c r="M51" i="13"/>
  <c r="N51" i="13"/>
  <c r="O51" i="13"/>
  <c r="P51" i="13"/>
  <c r="Q51" i="13"/>
  <c r="R51" i="13"/>
  <c r="S51" i="13"/>
  <c r="T51" i="13"/>
  <c r="U51" i="13"/>
  <c r="V51" i="13"/>
  <c r="W51" i="13"/>
  <c r="X51" i="13"/>
  <c r="Y51" i="13"/>
  <c r="Z51" i="13"/>
  <c r="AA51" i="13"/>
  <c r="F52" i="13"/>
  <c r="G52" i="13"/>
  <c r="H52" i="13"/>
  <c r="I52" i="13"/>
  <c r="J52" i="13"/>
  <c r="K52" i="13"/>
  <c r="L52" i="13"/>
  <c r="M52" i="13"/>
  <c r="N52" i="13"/>
  <c r="O52" i="13"/>
  <c r="P52" i="13"/>
  <c r="Q52" i="13"/>
  <c r="R52" i="13"/>
  <c r="S52" i="13"/>
  <c r="T52" i="13"/>
  <c r="U52" i="13"/>
  <c r="V52" i="13"/>
  <c r="W52" i="13"/>
  <c r="X52" i="13"/>
  <c r="Y52" i="13"/>
  <c r="Z52" i="13"/>
  <c r="AA52" i="13"/>
  <c r="F53" i="13"/>
  <c r="G53" i="13"/>
  <c r="H53" i="13"/>
  <c r="I53" i="13"/>
  <c r="J53" i="13"/>
  <c r="K53" i="13"/>
  <c r="L53" i="13"/>
  <c r="M53" i="13"/>
  <c r="N53" i="13"/>
  <c r="O53" i="13"/>
  <c r="P53" i="13"/>
  <c r="Q53" i="13"/>
  <c r="R53" i="13"/>
  <c r="S53" i="13"/>
  <c r="T53" i="13"/>
  <c r="U53" i="13"/>
  <c r="V53" i="13"/>
  <c r="W53" i="13"/>
  <c r="X53" i="13"/>
  <c r="Y53" i="13"/>
  <c r="Z53" i="13"/>
  <c r="AA53" i="13"/>
  <c r="F54" i="13"/>
  <c r="G54" i="13"/>
  <c r="H54" i="13"/>
  <c r="I54" i="13"/>
  <c r="J54" i="13"/>
  <c r="K54" i="13"/>
  <c r="L54" i="13"/>
  <c r="M54" i="13"/>
  <c r="N54" i="13"/>
  <c r="O54" i="13"/>
  <c r="P54" i="13"/>
  <c r="Q54" i="13"/>
  <c r="R54" i="13"/>
  <c r="S54" i="13"/>
  <c r="T54" i="13"/>
  <c r="U54" i="13"/>
  <c r="V54" i="13"/>
  <c r="W54" i="13"/>
  <c r="X54" i="13"/>
  <c r="Y54" i="13"/>
  <c r="Z54" i="13"/>
  <c r="AA54" i="13"/>
  <c r="F55" i="13"/>
  <c r="G55" i="13"/>
  <c r="H55" i="13"/>
  <c r="I55" i="13"/>
  <c r="J55" i="13"/>
  <c r="K55" i="13"/>
  <c r="L55" i="13"/>
  <c r="M55" i="13"/>
  <c r="N55" i="13"/>
  <c r="O55" i="13"/>
  <c r="P55" i="13"/>
  <c r="Q55" i="13"/>
  <c r="R55" i="13"/>
  <c r="S55" i="13"/>
  <c r="T55" i="13"/>
  <c r="U55" i="13"/>
  <c r="V55" i="13"/>
  <c r="W55" i="13"/>
  <c r="X55" i="13"/>
  <c r="Y55" i="13"/>
  <c r="Z55" i="13"/>
  <c r="AA55" i="13"/>
  <c r="G46" i="13"/>
  <c r="H46" i="13"/>
  <c r="I46" i="13"/>
  <c r="J46" i="13"/>
  <c r="K46" i="13"/>
  <c r="L46" i="13"/>
  <c r="M46" i="13"/>
  <c r="N46" i="13"/>
  <c r="O46" i="13"/>
  <c r="P46" i="13"/>
  <c r="Q46" i="13"/>
  <c r="R46" i="13"/>
  <c r="S46" i="13"/>
  <c r="T46" i="13"/>
  <c r="U46" i="13"/>
  <c r="V46" i="13"/>
  <c r="W46" i="13"/>
  <c r="X46" i="13"/>
  <c r="Y46" i="13"/>
  <c r="Z46" i="13"/>
  <c r="AA46" i="13"/>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G61" i="12"/>
  <c r="H61" i="12"/>
  <c r="I61" i="12"/>
  <c r="J61" i="12"/>
  <c r="K61" i="12"/>
  <c r="L61" i="12"/>
  <c r="M61" i="12"/>
  <c r="N61" i="12"/>
  <c r="O61" i="12"/>
  <c r="P61" i="12"/>
  <c r="Q61" i="12"/>
  <c r="R61" i="12"/>
  <c r="S61" i="12"/>
  <c r="T61" i="12"/>
  <c r="U61" i="12"/>
  <c r="V61" i="12"/>
  <c r="W61" i="12"/>
  <c r="X61" i="12"/>
  <c r="Y61" i="12"/>
  <c r="Z61" i="12"/>
  <c r="AA61" i="12"/>
  <c r="F62" i="12"/>
  <c r="G62" i="12"/>
  <c r="H62" i="12"/>
  <c r="I62" i="12"/>
  <c r="J62" i="12"/>
  <c r="K62" i="12"/>
  <c r="L62" i="12"/>
  <c r="M62" i="12"/>
  <c r="N62" i="12"/>
  <c r="O62" i="12"/>
  <c r="P62" i="12"/>
  <c r="Q62" i="12"/>
  <c r="R62" i="12"/>
  <c r="S62" i="12"/>
  <c r="T62" i="12"/>
  <c r="U62" i="12"/>
  <c r="V62" i="12"/>
  <c r="W62" i="12"/>
  <c r="X62" i="12"/>
  <c r="Y62" i="12"/>
  <c r="Z62" i="12"/>
  <c r="AA62" i="12"/>
  <c r="F63" i="12"/>
  <c r="G63" i="12"/>
  <c r="H63" i="12"/>
  <c r="I63" i="12"/>
  <c r="J63" i="12"/>
  <c r="K63" i="12"/>
  <c r="L63" i="12"/>
  <c r="M63" i="12"/>
  <c r="N63" i="12"/>
  <c r="O63" i="12"/>
  <c r="P63" i="12"/>
  <c r="Q63" i="12"/>
  <c r="R63" i="12"/>
  <c r="S63" i="12"/>
  <c r="T63" i="12"/>
  <c r="U63" i="12"/>
  <c r="V63" i="12"/>
  <c r="W63" i="12"/>
  <c r="X63" i="12"/>
  <c r="Y63" i="12"/>
  <c r="Z63" i="12"/>
  <c r="AA63" i="12"/>
  <c r="F64" i="12"/>
  <c r="G64" i="12"/>
  <c r="H64" i="12"/>
  <c r="I64" i="12"/>
  <c r="J64" i="12"/>
  <c r="K64" i="12"/>
  <c r="L64" i="12"/>
  <c r="M64" i="12"/>
  <c r="N64" i="12"/>
  <c r="O64" i="12"/>
  <c r="P64" i="12"/>
  <c r="Q64" i="12"/>
  <c r="R64" i="12"/>
  <c r="S64" i="12"/>
  <c r="T64" i="12"/>
  <c r="U64" i="12"/>
  <c r="V64" i="12"/>
  <c r="W64" i="12"/>
  <c r="X64" i="12"/>
  <c r="Y64" i="12"/>
  <c r="Z64" i="12"/>
  <c r="AA64" i="12"/>
  <c r="F65" i="12"/>
  <c r="G65" i="12"/>
  <c r="H65" i="12"/>
  <c r="I65" i="12"/>
  <c r="J65" i="12"/>
  <c r="K65" i="12"/>
  <c r="L65" i="12"/>
  <c r="M65" i="12"/>
  <c r="N65" i="12"/>
  <c r="O65" i="12"/>
  <c r="P65" i="12"/>
  <c r="Q65" i="12"/>
  <c r="R65" i="12"/>
  <c r="S65" i="12"/>
  <c r="T65" i="12"/>
  <c r="U65" i="12"/>
  <c r="V65" i="12"/>
  <c r="W65" i="12"/>
  <c r="X65" i="12"/>
  <c r="Y65" i="12"/>
  <c r="Z65" i="12"/>
  <c r="AA65" i="12"/>
  <c r="F66" i="12"/>
  <c r="G66" i="12"/>
  <c r="H66" i="12"/>
  <c r="I66" i="12"/>
  <c r="J66" i="12"/>
  <c r="K66" i="12"/>
  <c r="L66" i="12"/>
  <c r="M66" i="12"/>
  <c r="N66" i="12"/>
  <c r="O66" i="12"/>
  <c r="P66" i="12"/>
  <c r="Q66" i="12"/>
  <c r="R66" i="12"/>
  <c r="S66" i="12"/>
  <c r="T66" i="12"/>
  <c r="U66" i="12"/>
  <c r="V66" i="12"/>
  <c r="W66" i="12"/>
  <c r="X66" i="12"/>
  <c r="Y66" i="12"/>
  <c r="Z66" i="12"/>
  <c r="AA66" i="12"/>
  <c r="F67" i="12"/>
  <c r="G67" i="12"/>
  <c r="H67" i="12"/>
  <c r="I67" i="12"/>
  <c r="J67" i="12"/>
  <c r="K67" i="12"/>
  <c r="L67" i="12"/>
  <c r="M67" i="12"/>
  <c r="N67" i="12"/>
  <c r="O67" i="12"/>
  <c r="P67" i="12"/>
  <c r="Q67" i="12"/>
  <c r="R67" i="12"/>
  <c r="S67" i="12"/>
  <c r="T67" i="12"/>
  <c r="U67" i="12"/>
  <c r="V67" i="12"/>
  <c r="W67" i="12"/>
  <c r="X67" i="12"/>
  <c r="Y67" i="12"/>
  <c r="Z67" i="12"/>
  <c r="AA67" i="12"/>
  <c r="F68" i="12"/>
  <c r="G68" i="12"/>
  <c r="H68" i="12"/>
  <c r="I68" i="12"/>
  <c r="J68" i="12"/>
  <c r="K68" i="12"/>
  <c r="L68" i="12"/>
  <c r="M68" i="12"/>
  <c r="N68" i="12"/>
  <c r="O68" i="12"/>
  <c r="P68" i="12"/>
  <c r="Q68" i="12"/>
  <c r="R68" i="12"/>
  <c r="S68" i="12"/>
  <c r="T68" i="12"/>
  <c r="U68" i="12"/>
  <c r="V68" i="12"/>
  <c r="W68" i="12"/>
  <c r="X68" i="12"/>
  <c r="Y68" i="12"/>
  <c r="Z68" i="12"/>
  <c r="AA68" i="12"/>
  <c r="F69" i="12"/>
  <c r="G69" i="12"/>
  <c r="H69" i="12"/>
  <c r="I69" i="12"/>
  <c r="J69" i="12"/>
  <c r="K69" i="12"/>
  <c r="L69" i="12"/>
  <c r="M69" i="12"/>
  <c r="N69" i="12"/>
  <c r="O69" i="12"/>
  <c r="P69" i="12"/>
  <c r="Q69" i="12"/>
  <c r="R69" i="12"/>
  <c r="S69" i="12"/>
  <c r="T69" i="12"/>
  <c r="U69" i="12"/>
  <c r="V69" i="12"/>
  <c r="W69" i="12"/>
  <c r="X69" i="12"/>
  <c r="Y69" i="12"/>
  <c r="Z69" i="12"/>
  <c r="AA69" i="12"/>
  <c r="G60" i="12"/>
  <c r="H60" i="12"/>
  <c r="I60" i="12"/>
  <c r="J60" i="12"/>
  <c r="K60" i="12"/>
  <c r="L60" i="12"/>
  <c r="M60" i="12"/>
  <c r="N60" i="12"/>
  <c r="O60" i="12"/>
  <c r="P60" i="12"/>
  <c r="Q60" i="12"/>
  <c r="R60" i="12"/>
  <c r="S60" i="12"/>
  <c r="T60" i="12"/>
  <c r="U60" i="12"/>
  <c r="V60" i="12"/>
  <c r="W60" i="12"/>
  <c r="X60" i="12"/>
  <c r="Y60" i="12"/>
  <c r="Z60" i="12"/>
  <c r="AA60" i="12"/>
  <c r="F60" i="12"/>
  <c r="F48" i="12" l="1"/>
  <c r="F61" i="12" s="1"/>
  <c r="F47" i="12"/>
  <c r="G48" i="12"/>
  <c r="H48" i="12"/>
  <c r="I48" i="12"/>
  <c r="J48" i="12"/>
  <c r="K48" i="12"/>
  <c r="L48" i="12"/>
  <c r="M48" i="12"/>
  <c r="N48" i="12"/>
  <c r="O48" i="12"/>
  <c r="P48" i="12"/>
  <c r="Q48" i="12"/>
  <c r="R48" i="12"/>
  <c r="S48" i="12"/>
  <c r="T48" i="12"/>
  <c r="U48" i="12"/>
  <c r="V48" i="12"/>
  <c r="W48" i="12"/>
  <c r="X48" i="12"/>
  <c r="Y48" i="12"/>
  <c r="Z48" i="12"/>
  <c r="AA48" i="12"/>
  <c r="F49" i="12"/>
  <c r="G49" i="12"/>
  <c r="H49" i="12"/>
  <c r="I49" i="12"/>
  <c r="J49" i="12"/>
  <c r="K49" i="12"/>
  <c r="L49" i="12"/>
  <c r="M49" i="12"/>
  <c r="N49" i="12"/>
  <c r="O49" i="12"/>
  <c r="P49" i="12"/>
  <c r="Q49" i="12"/>
  <c r="R49" i="12"/>
  <c r="S49" i="12"/>
  <c r="T49" i="12"/>
  <c r="U49" i="12"/>
  <c r="V49" i="12"/>
  <c r="W49" i="12"/>
  <c r="X49" i="12"/>
  <c r="Y49" i="12"/>
  <c r="Z49" i="12"/>
  <c r="AA49" i="12"/>
  <c r="F50" i="12"/>
  <c r="G50" i="12"/>
  <c r="H50" i="12"/>
  <c r="I50" i="12"/>
  <c r="J50" i="12"/>
  <c r="K50" i="12"/>
  <c r="L50" i="12"/>
  <c r="M50" i="12"/>
  <c r="N50" i="12"/>
  <c r="O50" i="12"/>
  <c r="P50" i="12"/>
  <c r="Q50" i="12"/>
  <c r="R50" i="12"/>
  <c r="S50" i="12"/>
  <c r="T50" i="12"/>
  <c r="U50" i="12"/>
  <c r="V50" i="12"/>
  <c r="W50" i="12"/>
  <c r="X50" i="12"/>
  <c r="Y50" i="12"/>
  <c r="Z50" i="12"/>
  <c r="AA50" i="12"/>
  <c r="F51" i="12"/>
  <c r="G51" i="12"/>
  <c r="H51" i="12"/>
  <c r="I51" i="12"/>
  <c r="J51" i="12"/>
  <c r="K51" i="12"/>
  <c r="L51" i="12"/>
  <c r="M51" i="12"/>
  <c r="N51" i="12"/>
  <c r="O51" i="12"/>
  <c r="P51" i="12"/>
  <c r="Q51" i="12"/>
  <c r="R51" i="12"/>
  <c r="S51" i="12"/>
  <c r="T51" i="12"/>
  <c r="U51" i="12"/>
  <c r="V51" i="12"/>
  <c r="W51" i="12"/>
  <c r="X51" i="12"/>
  <c r="Y51" i="12"/>
  <c r="Z51" i="12"/>
  <c r="AA51" i="12"/>
  <c r="F52" i="12"/>
  <c r="G52" i="12"/>
  <c r="H52" i="12"/>
  <c r="I52" i="12"/>
  <c r="J52" i="12"/>
  <c r="K52" i="12"/>
  <c r="L52" i="12"/>
  <c r="M52" i="12"/>
  <c r="N52" i="12"/>
  <c r="O52" i="12"/>
  <c r="P52" i="12"/>
  <c r="Q52" i="12"/>
  <c r="R52" i="12"/>
  <c r="S52" i="12"/>
  <c r="T52" i="12"/>
  <c r="U52" i="12"/>
  <c r="V52" i="12"/>
  <c r="W52" i="12"/>
  <c r="X52" i="12"/>
  <c r="Y52" i="12"/>
  <c r="Z52" i="12"/>
  <c r="AA52" i="12"/>
  <c r="F53" i="12"/>
  <c r="G53" i="12"/>
  <c r="H53" i="12"/>
  <c r="I53" i="12"/>
  <c r="J53" i="12"/>
  <c r="K53" i="12"/>
  <c r="L53" i="12"/>
  <c r="M53" i="12"/>
  <c r="N53" i="12"/>
  <c r="O53" i="12"/>
  <c r="P53" i="12"/>
  <c r="Q53" i="12"/>
  <c r="R53" i="12"/>
  <c r="S53" i="12"/>
  <c r="T53" i="12"/>
  <c r="U53" i="12"/>
  <c r="V53" i="12"/>
  <c r="W53" i="12"/>
  <c r="X53" i="12"/>
  <c r="Y53" i="12"/>
  <c r="Z53" i="12"/>
  <c r="AA53" i="12"/>
  <c r="F54" i="12"/>
  <c r="G54" i="12"/>
  <c r="H54" i="12"/>
  <c r="I54" i="12"/>
  <c r="J54" i="12"/>
  <c r="K54" i="12"/>
  <c r="L54" i="12"/>
  <c r="M54" i="12"/>
  <c r="N54" i="12"/>
  <c r="O54" i="12"/>
  <c r="P54" i="12"/>
  <c r="Q54" i="12"/>
  <c r="R54" i="12"/>
  <c r="S54" i="12"/>
  <c r="T54" i="12"/>
  <c r="U54" i="12"/>
  <c r="V54" i="12"/>
  <c r="W54" i="12"/>
  <c r="X54" i="12"/>
  <c r="Y54" i="12"/>
  <c r="Z54" i="12"/>
  <c r="AA54" i="12"/>
  <c r="F55" i="12"/>
  <c r="G55" i="12"/>
  <c r="H55" i="12"/>
  <c r="I55" i="12"/>
  <c r="J55" i="12"/>
  <c r="K55" i="12"/>
  <c r="L55" i="12"/>
  <c r="M55" i="12"/>
  <c r="N55" i="12"/>
  <c r="O55" i="12"/>
  <c r="P55" i="12"/>
  <c r="Q55" i="12"/>
  <c r="R55" i="12"/>
  <c r="S55" i="12"/>
  <c r="T55" i="12"/>
  <c r="U55" i="12"/>
  <c r="V55" i="12"/>
  <c r="W55" i="12"/>
  <c r="X55" i="12"/>
  <c r="Y55" i="12"/>
  <c r="Z55" i="12"/>
  <c r="AA55" i="12"/>
  <c r="F56" i="12"/>
  <c r="G56" i="12"/>
  <c r="H56" i="12"/>
  <c r="I56" i="12"/>
  <c r="J56" i="12"/>
  <c r="K56" i="12"/>
  <c r="L56" i="12"/>
  <c r="M56" i="12"/>
  <c r="N56" i="12"/>
  <c r="O56" i="12"/>
  <c r="P56" i="12"/>
  <c r="Q56" i="12"/>
  <c r="R56" i="12"/>
  <c r="S56" i="12"/>
  <c r="T56" i="12"/>
  <c r="U56" i="12"/>
  <c r="V56" i="12"/>
  <c r="W56" i="12"/>
  <c r="X56" i="12"/>
  <c r="Y56" i="12"/>
  <c r="Z56" i="12"/>
  <c r="AA56" i="12"/>
  <c r="G47" i="12"/>
  <c r="H47" i="12"/>
  <c r="I47" i="12"/>
  <c r="J47" i="12"/>
  <c r="K47" i="12"/>
  <c r="L47" i="12"/>
  <c r="M47" i="12"/>
  <c r="N47" i="12"/>
  <c r="O47" i="12"/>
  <c r="P47" i="12"/>
  <c r="Q47" i="12"/>
  <c r="R47" i="12"/>
  <c r="S47" i="12"/>
  <c r="T47" i="12"/>
  <c r="U47" i="12"/>
  <c r="V47" i="12"/>
  <c r="W47" i="12"/>
  <c r="X47" i="12"/>
  <c r="Y47" i="12"/>
  <c r="Z47" i="12"/>
  <c r="AA47" i="12"/>
  <c r="E62" i="10"/>
  <c r="F62" i="10"/>
  <c r="G62" i="10"/>
  <c r="H62" i="10"/>
  <c r="I62" i="10"/>
  <c r="J62" i="10"/>
  <c r="K62" i="10"/>
  <c r="L62" i="10"/>
  <c r="M62" i="10"/>
  <c r="N62" i="10"/>
  <c r="O62" i="10"/>
  <c r="P62" i="10"/>
  <c r="Q62" i="10"/>
  <c r="R62" i="10"/>
  <c r="S62" i="10"/>
  <c r="T62" i="10"/>
  <c r="U62" i="10"/>
  <c r="V62" i="10"/>
  <c r="W62" i="10"/>
  <c r="X62" i="10"/>
  <c r="Y62" i="10"/>
  <c r="Z62" i="10"/>
  <c r="E63"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E48" i="10"/>
  <c r="F48" i="10"/>
  <c r="G48" i="10"/>
  <c r="H48" i="10"/>
  <c r="I48" i="10"/>
  <c r="J48" i="10"/>
  <c r="K48" i="10"/>
  <c r="L48" i="10"/>
  <c r="M48" i="10"/>
  <c r="N48" i="10"/>
  <c r="O48" i="10"/>
  <c r="P48" i="10"/>
  <c r="Q48" i="10"/>
  <c r="R48" i="10"/>
  <c r="S48" i="10"/>
  <c r="T48" i="10"/>
  <c r="U48" i="10"/>
  <c r="V48" i="10"/>
  <c r="W48" i="10"/>
  <c r="X48" i="10"/>
  <c r="Y48" i="10"/>
  <c r="Z48" i="10"/>
  <c r="E49"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E52"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2" i="9"/>
  <c r="F102" i="9"/>
  <c r="G102" i="9"/>
  <c r="H102" i="9"/>
  <c r="I102" i="9"/>
  <c r="J102" i="9"/>
  <c r="K102" i="9"/>
  <c r="L102" i="9"/>
  <c r="M102" i="9"/>
  <c r="N102" i="9"/>
  <c r="O102" i="9"/>
  <c r="P102" i="9"/>
  <c r="Q102" i="9"/>
  <c r="R102" i="9"/>
  <c r="S102" i="9"/>
  <c r="T102" i="9"/>
  <c r="U102" i="9"/>
  <c r="V102" i="9"/>
  <c r="W102" i="9"/>
  <c r="X102" i="9"/>
  <c r="Y102" i="9"/>
  <c r="Z102" i="9"/>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F101" i="9"/>
  <c r="G101" i="9"/>
  <c r="H101" i="9"/>
  <c r="I101" i="9"/>
  <c r="J101" i="9"/>
  <c r="K101" i="9"/>
  <c r="L101" i="9"/>
  <c r="M101" i="9"/>
  <c r="N101" i="9"/>
  <c r="O101" i="9"/>
  <c r="P101" i="9"/>
  <c r="Q101" i="9"/>
  <c r="R101" i="9"/>
  <c r="S101" i="9"/>
  <c r="T101" i="9"/>
  <c r="U101" i="9"/>
  <c r="V101" i="9"/>
  <c r="W101" i="9"/>
  <c r="X101" i="9"/>
  <c r="Y101" i="9"/>
  <c r="Z101" i="9"/>
  <c r="E101"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40" i="8"/>
  <c r="I140" i="8"/>
  <c r="J140" i="8"/>
  <c r="K140" i="8"/>
  <c r="L140" i="8"/>
  <c r="M140" i="8"/>
  <c r="N140" i="8"/>
  <c r="O140" i="8"/>
  <c r="P140" i="8"/>
  <c r="Q140" i="8"/>
  <c r="R140" i="8"/>
  <c r="S140" i="8"/>
  <c r="T140" i="8"/>
  <c r="U140" i="8"/>
  <c r="V140" i="8"/>
  <c r="W140" i="8"/>
  <c r="X140" i="8"/>
  <c r="Y140" i="8"/>
  <c r="Z140" i="8"/>
  <c r="AA140" i="8"/>
  <c r="AB140" i="8"/>
  <c r="AC140" i="8"/>
  <c r="I141" i="8"/>
  <c r="J141" i="8"/>
  <c r="K141" i="8"/>
  <c r="L141" i="8"/>
  <c r="M141" i="8"/>
  <c r="N141" i="8"/>
  <c r="O141" i="8"/>
  <c r="P141" i="8"/>
  <c r="Q141" i="8"/>
  <c r="R141" i="8"/>
  <c r="S141" i="8"/>
  <c r="T141" i="8"/>
  <c r="U141" i="8"/>
  <c r="V141" i="8"/>
  <c r="W141" i="8"/>
  <c r="X141" i="8"/>
  <c r="Y141" i="8"/>
  <c r="Z141" i="8"/>
  <c r="AA141" i="8"/>
  <c r="AB141" i="8"/>
  <c r="AC141" i="8"/>
  <c r="H142" i="8"/>
  <c r="I142" i="8"/>
  <c r="J142" i="8"/>
  <c r="K142" i="8"/>
  <c r="L142" i="8"/>
  <c r="M142" i="8"/>
  <c r="N142" i="8"/>
  <c r="O142" i="8"/>
  <c r="P142" i="8"/>
  <c r="Q142" i="8"/>
  <c r="R142" i="8"/>
  <c r="S142" i="8"/>
  <c r="T142" i="8"/>
  <c r="U142" i="8"/>
  <c r="V142" i="8"/>
  <c r="W142" i="8"/>
  <c r="X142" i="8"/>
  <c r="Y142" i="8"/>
  <c r="Z142" i="8"/>
  <c r="AA142" i="8"/>
  <c r="AB142" i="8"/>
  <c r="AC142" i="8"/>
  <c r="H143" i="8"/>
  <c r="I143" i="8"/>
  <c r="J143" i="8"/>
  <c r="K143" i="8"/>
  <c r="L143" i="8"/>
  <c r="M143" i="8"/>
  <c r="N143" i="8"/>
  <c r="O143" i="8"/>
  <c r="P143" i="8"/>
  <c r="Q143" i="8"/>
  <c r="R143" i="8"/>
  <c r="S143" i="8"/>
  <c r="T143" i="8"/>
  <c r="U143" i="8"/>
  <c r="V143" i="8"/>
  <c r="W143" i="8"/>
  <c r="X143" i="8"/>
  <c r="Y143" i="8"/>
  <c r="Z143" i="8"/>
  <c r="AA143" i="8"/>
  <c r="AB143" i="8"/>
  <c r="AC143" i="8"/>
  <c r="H144" i="8"/>
  <c r="I144" i="8"/>
  <c r="J144" i="8"/>
  <c r="K144" i="8"/>
  <c r="L144" i="8"/>
  <c r="M144" i="8"/>
  <c r="N144" i="8"/>
  <c r="O144" i="8"/>
  <c r="P144" i="8"/>
  <c r="Q144" i="8"/>
  <c r="R144" i="8"/>
  <c r="S144" i="8"/>
  <c r="T144" i="8"/>
  <c r="U144" i="8"/>
  <c r="V144" i="8"/>
  <c r="W144" i="8"/>
  <c r="X144" i="8"/>
  <c r="Y144" i="8"/>
  <c r="Z144" i="8"/>
  <c r="AA144" i="8"/>
  <c r="AB144" i="8"/>
  <c r="AC144" i="8"/>
  <c r="H145" i="8"/>
  <c r="I145" i="8"/>
  <c r="J145" i="8"/>
  <c r="K145" i="8"/>
  <c r="L145" i="8"/>
  <c r="M145" i="8"/>
  <c r="N145" i="8"/>
  <c r="O145" i="8"/>
  <c r="P145" i="8"/>
  <c r="Q145" i="8"/>
  <c r="R145" i="8"/>
  <c r="S145" i="8"/>
  <c r="T145" i="8"/>
  <c r="U145" i="8"/>
  <c r="V145" i="8"/>
  <c r="W145" i="8"/>
  <c r="X145" i="8"/>
  <c r="Y145" i="8"/>
  <c r="Z145" i="8"/>
  <c r="AA145" i="8"/>
  <c r="AB145" i="8"/>
  <c r="AC145" i="8"/>
  <c r="H146" i="8"/>
  <c r="I146" i="8"/>
  <c r="J146" i="8"/>
  <c r="K146" i="8"/>
  <c r="L146" i="8"/>
  <c r="M146" i="8"/>
  <c r="N146" i="8"/>
  <c r="O146" i="8"/>
  <c r="P146" i="8"/>
  <c r="Q146" i="8"/>
  <c r="R146" i="8"/>
  <c r="S146" i="8"/>
  <c r="T146" i="8"/>
  <c r="U146" i="8"/>
  <c r="V146" i="8"/>
  <c r="W146" i="8"/>
  <c r="X146" i="8"/>
  <c r="Y146" i="8"/>
  <c r="Z146" i="8"/>
  <c r="AA146" i="8"/>
  <c r="AB146" i="8"/>
  <c r="AC146" i="8"/>
  <c r="H147" i="8"/>
  <c r="I147" i="8"/>
  <c r="J147" i="8"/>
  <c r="K147" i="8"/>
  <c r="L147" i="8"/>
  <c r="M147" i="8"/>
  <c r="N147" i="8"/>
  <c r="O147" i="8"/>
  <c r="P147" i="8"/>
  <c r="Q147" i="8"/>
  <c r="R147" i="8"/>
  <c r="S147" i="8"/>
  <c r="T147" i="8"/>
  <c r="U147" i="8"/>
  <c r="V147" i="8"/>
  <c r="W147" i="8"/>
  <c r="X147" i="8"/>
  <c r="Y147" i="8"/>
  <c r="Z147" i="8"/>
  <c r="AA147" i="8"/>
  <c r="AB147" i="8"/>
  <c r="AC147" i="8"/>
  <c r="H148" i="8"/>
  <c r="I148" i="8"/>
  <c r="J148" i="8"/>
  <c r="K148" i="8"/>
  <c r="L148" i="8"/>
  <c r="M148" i="8"/>
  <c r="N148" i="8"/>
  <c r="O148" i="8"/>
  <c r="P148" i="8"/>
  <c r="Q148" i="8"/>
  <c r="R148" i="8"/>
  <c r="S148" i="8"/>
  <c r="T148" i="8"/>
  <c r="U148" i="8"/>
  <c r="V148" i="8"/>
  <c r="W148" i="8"/>
  <c r="X148" i="8"/>
  <c r="Y148" i="8"/>
  <c r="Z148" i="8"/>
  <c r="AA148" i="8"/>
  <c r="AB148" i="8"/>
  <c r="AC148" i="8"/>
  <c r="H149" i="8"/>
  <c r="I149" i="8"/>
  <c r="J149" i="8"/>
  <c r="K149" i="8"/>
  <c r="L149" i="8"/>
  <c r="M149" i="8"/>
  <c r="N149" i="8"/>
  <c r="O149" i="8"/>
  <c r="P149" i="8"/>
  <c r="Q149" i="8"/>
  <c r="R149" i="8"/>
  <c r="S149" i="8"/>
  <c r="T149" i="8"/>
  <c r="U149" i="8"/>
  <c r="V149" i="8"/>
  <c r="W149" i="8"/>
  <c r="X149" i="8"/>
  <c r="Y149" i="8"/>
  <c r="Z149" i="8"/>
  <c r="AA149" i="8"/>
  <c r="AB149" i="8"/>
  <c r="AC149" i="8"/>
  <c r="I139" i="8"/>
  <c r="J139" i="8"/>
  <c r="K139" i="8"/>
  <c r="L139" i="8"/>
  <c r="M139" i="8"/>
  <c r="N139" i="8"/>
  <c r="O139" i="8"/>
  <c r="P139" i="8"/>
  <c r="Q139" i="8"/>
  <c r="R139" i="8"/>
  <c r="S139" i="8"/>
  <c r="T139" i="8"/>
  <c r="U139" i="8"/>
  <c r="V139" i="8"/>
  <c r="W139" i="8"/>
  <c r="X139" i="8"/>
  <c r="Y139" i="8"/>
  <c r="Z139" i="8"/>
  <c r="AA139" i="8"/>
  <c r="AB139" i="8"/>
  <c r="AC139" i="8"/>
  <c r="H139" i="8"/>
  <c r="H126" i="8"/>
  <c r="I126" i="8"/>
  <c r="J126" i="8"/>
  <c r="K126" i="8"/>
  <c r="L126" i="8"/>
  <c r="M126" i="8"/>
  <c r="N126" i="8"/>
  <c r="O126" i="8"/>
  <c r="P126" i="8"/>
  <c r="Q126" i="8"/>
  <c r="R126" i="8"/>
  <c r="S126" i="8"/>
  <c r="T126" i="8"/>
  <c r="U126" i="8"/>
  <c r="V126" i="8"/>
  <c r="W126" i="8"/>
  <c r="X126" i="8"/>
  <c r="Y126" i="8"/>
  <c r="Z126" i="8"/>
  <c r="AA126" i="8"/>
  <c r="AB126" i="8"/>
  <c r="AC126" i="8"/>
  <c r="I127" i="8"/>
  <c r="J127" i="8"/>
  <c r="K127" i="8"/>
  <c r="L127" i="8"/>
  <c r="M127" i="8"/>
  <c r="N127" i="8"/>
  <c r="O127" i="8"/>
  <c r="P127" i="8"/>
  <c r="Q127" i="8"/>
  <c r="R127" i="8"/>
  <c r="S127" i="8"/>
  <c r="T127" i="8"/>
  <c r="U127" i="8"/>
  <c r="V127" i="8"/>
  <c r="W127" i="8"/>
  <c r="X127" i="8"/>
  <c r="Y127" i="8"/>
  <c r="Z127" i="8"/>
  <c r="AA127" i="8"/>
  <c r="AB127" i="8"/>
  <c r="AC127" i="8"/>
  <c r="H128" i="8"/>
  <c r="I128" i="8"/>
  <c r="J128" i="8"/>
  <c r="K128" i="8"/>
  <c r="L128" i="8"/>
  <c r="M128" i="8"/>
  <c r="N128" i="8"/>
  <c r="O128" i="8"/>
  <c r="P128" i="8"/>
  <c r="Q128" i="8"/>
  <c r="R128" i="8"/>
  <c r="S128" i="8"/>
  <c r="T128" i="8"/>
  <c r="U128" i="8"/>
  <c r="V128" i="8"/>
  <c r="W128" i="8"/>
  <c r="X128" i="8"/>
  <c r="Y128" i="8"/>
  <c r="Z128" i="8"/>
  <c r="AA128" i="8"/>
  <c r="AB128" i="8"/>
  <c r="AC128" i="8"/>
  <c r="H129" i="8"/>
  <c r="I129" i="8"/>
  <c r="J129" i="8"/>
  <c r="K129" i="8"/>
  <c r="L129" i="8"/>
  <c r="M129" i="8"/>
  <c r="N129" i="8"/>
  <c r="O129" i="8"/>
  <c r="P129" i="8"/>
  <c r="Q129" i="8"/>
  <c r="R129" i="8"/>
  <c r="S129" i="8"/>
  <c r="T129" i="8"/>
  <c r="U129" i="8"/>
  <c r="V129" i="8"/>
  <c r="W129" i="8"/>
  <c r="X129" i="8"/>
  <c r="Y129" i="8"/>
  <c r="Z129" i="8"/>
  <c r="AA129" i="8"/>
  <c r="AB129" i="8"/>
  <c r="AC129" i="8"/>
  <c r="H130" i="8"/>
  <c r="I130" i="8"/>
  <c r="J130" i="8"/>
  <c r="K130" i="8"/>
  <c r="L130" i="8"/>
  <c r="M130" i="8"/>
  <c r="N130" i="8"/>
  <c r="O130" i="8"/>
  <c r="P130" i="8"/>
  <c r="Q130" i="8"/>
  <c r="R130" i="8"/>
  <c r="S130" i="8"/>
  <c r="T130" i="8"/>
  <c r="U130" i="8"/>
  <c r="V130" i="8"/>
  <c r="W130" i="8"/>
  <c r="X130" i="8"/>
  <c r="Y130" i="8"/>
  <c r="Z130" i="8"/>
  <c r="AA130" i="8"/>
  <c r="AB130" i="8"/>
  <c r="AC130" i="8"/>
  <c r="H131" i="8"/>
  <c r="I131" i="8"/>
  <c r="J131" i="8"/>
  <c r="K131" i="8"/>
  <c r="L131" i="8"/>
  <c r="M131" i="8"/>
  <c r="N131" i="8"/>
  <c r="O131" i="8"/>
  <c r="P131" i="8"/>
  <c r="Q131" i="8"/>
  <c r="R131" i="8"/>
  <c r="S131" i="8"/>
  <c r="T131" i="8"/>
  <c r="U131" i="8"/>
  <c r="V131" i="8"/>
  <c r="W131" i="8"/>
  <c r="X131" i="8"/>
  <c r="Y131" i="8"/>
  <c r="Z131" i="8"/>
  <c r="AA131" i="8"/>
  <c r="AB131" i="8"/>
  <c r="AC131" i="8"/>
  <c r="H132" i="8"/>
  <c r="I132" i="8"/>
  <c r="J132" i="8"/>
  <c r="K132" i="8"/>
  <c r="L132" i="8"/>
  <c r="M132" i="8"/>
  <c r="N132" i="8"/>
  <c r="O132" i="8"/>
  <c r="P132" i="8"/>
  <c r="Q132" i="8"/>
  <c r="R132" i="8"/>
  <c r="S132" i="8"/>
  <c r="T132" i="8"/>
  <c r="U132" i="8"/>
  <c r="V132" i="8"/>
  <c r="W132" i="8"/>
  <c r="X132" i="8"/>
  <c r="Y132" i="8"/>
  <c r="Z132" i="8"/>
  <c r="AA132" i="8"/>
  <c r="AB132" i="8"/>
  <c r="AC132" i="8"/>
  <c r="H133" i="8"/>
  <c r="I133" i="8"/>
  <c r="J133" i="8"/>
  <c r="K133" i="8"/>
  <c r="L133" i="8"/>
  <c r="M133" i="8"/>
  <c r="N133" i="8"/>
  <c r="O133" i="8"/>
  <c r="P133" i="8"/>
  <c r="Q133" i="8"/>
  <c r="R133" i="8"/>
  <c r="S133" i="8"/>
  <c r="T133" i="8"/>
  <c r="U133" i="8"/>
  <c r="V133" i="8"/>
  <c r="W133" i="8"/>
  <c r="X133" i="8"/>
  <c r="Y133" i="8"/>
  <c r="Z133" i="8"/>
  <c r="AA133" i="8"/>
  <c r="AB133" i="8"/>
  <c r="AC133" i="8"/>
  <c r="H134" i="8"/>
  <c r="I134" i="8"/>
  <c r="J134" i="8"/>
  <c r="K134" i="8"/>
  <c r="L134" i="8"/>
  <c r="M134" i="8"/>
  <c r="N134" i="8"/>
  <c r="O134" i="8"/>
  <c r="P134" i="8"/>
  <c r="Q134" i="8"/>
  <c r="R134" i="8"/>
  <c r="S134" i="8"/>
  <c r="T134" i="8"/>
  <c r="U134" i="8"/>
  <c r="V134" i="8"/>
  <c r="W134" i="8"/>
  <c r="X134" i="8"/>
  <c r="Y134" i="8"/>
  <c r="Z134" i="8"/>
  <c r="AA134" i="8"/>
  <c r="AB134" i="8"/>
  <c r="AC134" i="8"/>
  <c r="H135" i="8"/>
  <c r="I135" i="8"/>
  <c r="J135" i="8"/>
  <c r="K135" i="8"/>
  <c r="L135" i="8"/>
  <c r="M135" i="8"/>
  <c r="N135" i="8"/>
  <c r="O135" i="8"/>
  <c r="P135" i="8"/>
  <c r="Q135" i="8"/>
  <c r="R135" i="8"/>
  <c r="S135" i="8"/>
  <c r="T135" i="8"/>
  <c r="U135" i="8"/>
  <c r="V135" i="8"/>
  <c r="W135" i="8"/>
  <c r="X135" i="8"/>
  <c r="Y135" i="8"/>
  <c r="Z135" i="8"/>
  <c r="AA135" i="8"/>
  <c r="AB135" i="8"/>
  <c r="AC135" i="8"/>
  <c r="I125" i="8"/>
  <c r="J125" i="8"/>
  <c r="K125" i="8"/>
  <c r="L125" i="8"/>
  <c r="M125" i="8"/>
  <c r="N125" i="8"/>
  <c r="O125" i="8"/>
  <c r="P125" i="8"/>
  <c r="Q125" i="8"/>
  <c r="R125" i="8"/>
  <c r="S125" i="8"/>
  <c r="T125" i="8"/>
  <c r="U125" i="8"/>
  <c r="V125" i="8"/>
  <c r="W125" i="8"/>
  <c r="X125" i="8"/>
  <c r="Y125" i="8"/>
  <c r="Z125" i="8"/>
  <c r="AA125" i="8"/>
  <c r="AB125" i="8"/>
  <c r="AC125" i="8"/>
  <c r="H125" i="8"/>
  <c r="H112" i="8"/>
  <c r="I112" i="8"/>
  <c r="J112" i="8"/>
  <c r="K112" i="8"/>
  <c r="L112" i="8"/>
  <c r="M112" i="8"/>
  <c r="N112" i="8"/>
  <c r="O112" i="8"/>
  <c r="P112" i="8"/>
  <c r="Q112" i="8"/>
  <c r="R112" i="8"/>
  <c r="S112" i="8"/>
  <c r="T112" i="8"/>
  <c r="U112" i="8"/>
  <c r="V112" i="8"/>
  <c r="W112" i="8"/>
  <c r="X112" i="8"/>
  <c r="Y112" i="8"/>
  <c r="Z112" i="8"/>
  <c r="AA112" i="8"/>
  <c r="AB112" i="8"/>
  <c r="AC112" i="8"/>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I111" i="8"/>
  <c r="J111" i="8"/>
  <c r="K111" i="8"/>
  <c r="L111" i="8"/>
  <c r="M111" i="8"/>
  <c r="N111" i="8"/>
  <c r="O111" i="8"/>
  <c r="P111" i="8"/>
  <c r="Q111" i="8"/>
  <c r="R111" i="8"/>
  <c r="S111" i="8"/>
  <c r="T111" i="8"/>
  <c r="U111" i="8"/>
  <c r="V111" i="8"/>
  <c r="W111" i="8"/>
  <c r="X111" i="8"/>
  <c r="Y111" i="8"/>
  <c r="Z111" i="8"/>
  <c r="AA111" i="8"/>
  <c r="AB111" i="8"/>
  <c r="AC111" i="8"/>
  <c r="H111" i="8"/>
  <c r="H98" i="8"/>
  <c r="I98" i="8"/>
  <c r="J98" i="8"/>
  <c r="K98" i="8"/>
  <c r="L98" i="8"/>
  <c r="M98" i="8"/>
  <c r="N98" i="8"/>
  <c r="O98" i="8"/>
  <c r="P98" i="8"/>
  <c r="Q98" i="8"/>
  <c r="R98" i="8"/>
  <c r="S98" i="8"/>
  <c r="T98" i="8"/>
  <c r="U98" i="8"/>
  <c r="V98" i="8"/>
  <c r="W98" i="8"/>
  <c r="X98" i="8"/>
  <c r="Y98" i="8"/>
  <c r="Z98" i="8"/>
  <c r="AA98" i="8"/>
  <c r="AB98" i="8"/>
  <c r="AC98" i="8"/>
  <c r="H99"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I97" i="8"/>
  <c r="J97" i="8"/>
  <c r="K97" i="8"/>
  <c r="L97" i="8"/>
  <c r="M97" i="8"/>
  <c r="N97" i="8"/>
  <c r="O97" i="8"/>
  <c r="P97" i="8"/>
  <c r="Q97" i="8"/>
  <c r="R97" i="8"/>
  <c r="S97" i="8"/>
  <c r="T97" i="8"/>
  <c r="U97" i="8"/>
  <c r="V97" i="8"/>
  <c r="W97" i="8"/>
  <c r="X97" i="8"/>
  <c r="Y97" i="8"/>
  <c r="Z97" i="8"/>
  <c r="AA97" i="8"/>
  <c r="AB97" i="8"/>
  <c r="AC97" i="8"/>
  <c r="H97" i="8"/>
  <c r="H80" i="8"/>
  <c r="I80" i="8"/>
  <c r="J80" i="8"/>
  <c r="K80" i="8"/>
  <c r="L80" i="8"/>
  <c r="M80" i="8"/>
  <c r="N80" i="8"/>
  <c r="O80" i="8"/>
  <c r="P80" i="8"/>
  <c r="Q80" i="8"/>
  <c r="R80" i="8"/>
  <c r="S80" i="8"/>
  <c r="T80" i="8"/>
  <c r="U80" i="8"/>
  <c r="V80" i="8"/>
  <c r="W80" i="8"/>
  <c r="X80" i="8"/>
  <c r="Y80" i="8"/>
  <c r="Z80" i="8"/>
  <c r="AA80" i="8"/>
  <c r="AB80" i="8"/>
  <c r="AC80" i="8"/>
  <c r="I81" i="8"/>
  <c r="J81" i="8"/>
  <c r="K81" i="8"/>
  <c r="L81" i="8"/>
  <c r="M81" i="8"/>
  <c r="N81" i="8"/>
  <c r="O81" i="8"/>
  <c r="P81" i="8"/>
  <c r="Q81" i="8"/>
  <c r="R81" i="8"/>
  <c r="S81" i="8"/>
  <c r="T81" i="8"/>
  <c r="U81" i="8"/>
  <c r="V81" i="8"/>
  <c r="W81" i="8"/>
  <c r="X81" i="8"/>
  <c r="Y81" i="8"/>
  <c r="Z81" i="8"/>
  <c r="AA81" i="8"/>
  <c r="AB81" i="8"/>
  <c r="AC81" i="8"/>
  <c r="H82" i="8"/>
  <c r="I82" i="8"/>
  <c r="J82" i="8"/>
  <c r="K82" i="8"/>
  <c r="L82" i="8"/>
  <c r="M82" i="8"/>
  <c r="N82" i="8"/>
  <c r="O82" i="8"/>
  <c r="P82" i="8"/>
  <c r="Q82" i="8"/>
  <c r="R82" i="8"/>
  <c r="S82" i="8"/>
  <c r="T82" i="8"/>
  <c r="U82" i="8"/>
  <c r="V82" i="8"/>
  <c r="W82" i="8"/>
  <c r="X82" i="8"/>
  <c r="Y82" i="8"/>
  <c r="Z82" i="8"/>
  <c r="AA82" i="8"/>
  <c r="AB82" i="8"/>
  <c r="AC82" i="8"/>
  <c r="H83" i="8"/>
  <c r="I83" i="8"/>
  <c r="J83" i="8"/>
  <c r="K83" i="8"/>
  <c r="L83" i="8"/>
  <c r="M83" i="8"/>
  <c r="N83" i="8"/>
  <c r="O83" i="8"/>
  <c r="P83" i="8"/>
  <c r="Q83" i="8"/>
  <c r="R83" i="8"/>
  <c r="S83" i="8"/>
  <c r="T83" i="8"/>
  <c r="U83" i="8"/>
  <c r="V83" i="8"/>
  <c r="W83" i="8"/>
  <c r="X83" i="8"/>
  <c r="Y83" i="8"/>
  <c r="Z83" i="8"/>
  <c r="AA83" i="8"/>
  <c r="AB83" i="8"/>
  <c r="AC83" i="8"/>
  <c r="H84" i="8"/>
  <c r="I84" i="8"/>
  <c r="J84" i="8"/>
  <c r="K84" i="8"/>
  <c r="L84" i="8"/>
  <c r="M84" i="8"/>
  <c r="N84" i="8"/>
  <c r="O84" i="8"/>
  <c r="P84" i="8"/>
  <c r="Q84" i="8"/>
  <c r="R84" i="8"/>
  <c r="S84" i="8"/>
  <c r="T84" i="8"/>
  <c r="U84" i="8"/>
  <c r="V84" i="8"/>
  <c r="W84" i="8"/>
  <c r="X84" i="8"/>
  <c r="Y84" i="8"/>
  <c r="Z84" i="8"/>
  <c r="AA84" i="8"/>
  <c r="AB84" i="8"/>
  <c r="AC84" i="8"/>
  <c r="H85" i="8"/>
  <c r="I85" i="8"/>
  <c r="J85" i="8"/>
  <c r="K85" i="8"/>
  <c r="L85" i="8"/>
  <c r="M85" i="8"/>
  <c r="N85" i="8"/>
  <c r="O85" i="8"/>
  <c r="P85" i="8"/>
  <c r="Q85" i="8"/>
  <c r="R85" i="8"/>
  <c r="S85" i="8"/>
  <c r="T85" i="8"/>
  <c r="U85" i="8"/>
  <c r="V85" i="8"/>
  <c r="W85" i="8"/>
  <c r="X85" i="8"/>
  <c r="Y85" i="8"/>
  <c r="Z85" i="8"/>
  <c r="AA85" i="8"/>
  <c r="AB85" i="8"/>
  <c r="AC85" i="8"/>
  <c r="H86" i="8"/>
  <c r="I86" i="8"/>
  <c r="J86" i="8"/>
  <c r="K86" i="8"/>
  <c r="L86" i="8"/>
  <c r="M86" i="8"/>
  <c r="N86" i="8"/>
  <c r="O86" i="8"/>
  <c r="P86" i="8"/>
  <c r="Q86" i="8"/>
  <c r="R86" i="8"/>
  <c r="S86" i="8"/>
  <c r="T86" i="8"/>
  <c r="U86" i="8"/>
  <c r="V86" i="8"/>
  <c r="W86" i="8"/>
  <c r="X86" i="8"/>
  <c r="Y86" i="8"/>
  <c r="Z86" i="8"/>
  <c r="AA86" i="8"/>
  <c r="AB86" i="8"/>
  <c r="AC86" i="8"/>
  <c r="H87" i="8"/>
  <c r="I87" i="8"/>
  <c r="J87" i="8"/>
  <c r="K87" i="8"/>
  <c r="L87" i="8"/>
  <c r="M87" i="8"/>
  <c r="N87" i="8"/>
  <c r="O87" i="8"/>
  <c r="P87" i="8"/>
  <c r="Q87" i="8"/>
  <c r="R87" i="8"/>
  <c r="S87" i="8"/>
  <c r="T87" i="8"/>
  <c r="U87" i="8"/>
  <c r="V87" i="8"/>
  <c r="W87" i="8"/>
  <c r="X87" i="8"/>
  <c r="Y87" i="8"/>
  <c r="Z87" i="8"/>
  <c r="AA87" i="8"/>
  <c r="AB87" i="8"/>
  <c r="AC87" i="8"/>
  <c r="H88" i="8"/>
  <c r="I88" i="8"/>
  <c r="J88" i="8"/>
  <c r="K88" i="8"/>
  <c r="L88" i="8"/>
  <c r="M88" i="8"/>
  <c r="N88" i="8"/>
  <c r="O88" i="8"/>
  <c r="P88" i="8"/>
  <c r="Q88" i="8"/>
  <c r="R88" i="8"/>
  <c r="S88" i="8"/>
  <c r="T88" i="8"/>
  <c r="U88" i="8"/>
  <c r="V88" i="8"/>
  <c r="W88" i="8"/>
  <c r="X88" i="8"/>
  <c r="Y88" i="8"/>
  <c r="Z88" i="8"/>
  <c r="AA88" i="8"/>
  <c r="AB88" i="8"/>
  <c r="AC88" i="8"/>
  <c r="H89" i="8"/>
  <c r="I89" i="8"/>
  <c r="J89" i="8"/>
  <c r="K89" i="8"/>
  <c r="L89" i="8"/>
  <c r="M89" i="8"/>
  <c r="N89" i="8"/>
  <c r="O89" i="8"/>
  <c r="P89" i="8"/>
  <c r="Q89" i="8"/>
  <c r="R89" i="8"/>
  <c r="S89" i="8"/>
  <c r="T89" i="8"/>
  <c r="U89" i="8"/>
  <c r="V89" i="8"/>
  <c r="W89" i="8"/>
  <c r="X89" i="8"/>
  <c r="Y89" i="8"/>
  <c r="Z89" i="8"/>
  <c r="AA89" i="8"/>
  <c r="AB89" i="8"/>
  <c r="AC89" i="8"/>
  <c r="I79" i="8"/>
  <c r="J79" i="8"/>
  <c r="K79" i="8"/>
  <c r="L79" i="8"/>
  <c r="M79" i="8"/>
  <c r="N79" i="8"/>
  <c r="O79" i="8"/>
  <c r="P79" i="8"/>
  <c r="Q79" i="8"/>
  <c r="R79" i="8"/>
  <c r="S79" i="8"/>
  <c r="T79" i="8"/>
  <c r="U79" i="8"/>
  <c r="V79" i="8"/>
  <c r="W79" i="8"/>
  <c r="X79" i="8"/>
  <c r="Y79" i="8"/>
  <c r="Z79" i="8"/>
  <c r="AA79" i="8"/>
  <c r="AB79" i="8"/>
  <c r="AC79" i="8"/>
  <c r="H79" i="8"/>
  <c r="H66" i="8"/>
  <c r="I66" i="8"/>
  <c r="J66" i="8"/>
  <c r="K66" i="8"/>
  <c r="L66" i="8"/>
  <c r="M66" i="8"/>
  <c r="N66" i="8"/>
  <c r="O66" i="8"/>
  <c r="P66" i="8"/>
  <c r="Q66" i="8"/>
  <c r="R66" i="8"/>
  <c r="S66" i="8"/>
  <c r="T66" i="8"/>
  <c r="U66" i="8"/>
  <c r="V66" i="8"/>
  <c r="W66" i="8"/>
  <c r="X66" i="8"/>
  <c r="Y66" i="8"/>
  <c r="Z66" i="8"/>
  <c r="AA66" i="8"/>
  <c r="AB66" i="8"/>
  <c r="AC66" i="8"/>
  <c r="J67" i="8"/>
  <c r="M67" i="8"/>
  <c r="P67" i="8"/>
  <c r="Q67" i="8"/>
  <c r="S67" i="8"/>
  <c r="T67" i="8"/>
  <c r="U67" i="8"/>
  <c r="V67" i="8"/>
  <c r="W67" i="8"/>
  <c r="X67" i="8"/>
  <c r="Y67" i="8"/>
  <c r="Z67" i="8"/>
  <c r="AA67" i="8"/>
  <c r="AB67" i="8"/>
  <c r="AC67" i="8"/>
  <c r="H68" i="8"/>
  <c r="I68" i="8"/>
  <c r="J68" i="8"/>
  <c r="K68" i="8"/>
  <c r="L68" i="8"/>
  <c r="M68" i="8"/>
  <c r="N68" i="8"/>
  <c r="O68" i="8"/>
  <c r="P68" i="8"/>
  <c r="Q68" i="8"/>
  <c r="R68" i="8"/>
  <c r="S68" i="8"/>
  <c r="T68" i="8"/>
  <c r="U68" i="8"/>
  <c r="V68" i="8"/>
  <c r="W68" i="8"/>
  <c r="X68" i="8"/>
  <c r="Y68" i="8"/>
  <c r="Z68" i="8"/>
  <c r="AA68" i="8"/>
  <c r="AB68" i="8"/>
  <c r="AC68" i="8"/>
  <c r="H69" i="8"/>
  <c r="J69" i="8"/>
  <c r="K69" i="8"/>
  <c r="M69" i="8"/>
  <c r="N69" i="8"/>
  <c r="O69" i="8"/>
  <c r="P69" i="8"/>
  <c r="Q69" i="8"/>
  <c r="R69" i="8"/>
  <c r="S69" i="8"/>
  <c r="T69" i="8"/>
  <c r="U69" i="8"/>
  <c r="V69" i="8"/>
  <c r="W69" i="8"/>
  <c r="X69" i="8"/>
  <c r="Y69" i="8"/>
  <c r="Z69" i="8"/>
  <c r="AA69" i="8"/>
  <c r="AB69" i="8"/>
  <c r="AC69" i="8"/>
  <c r="AC70" i="8"/>
  <c r="H71"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I65" i="8"/>
  <c r="J65" i="8"/>
  <c r="K65" i="8"/>
  <c r="L65" i="8"/>
  <c r="M65" i="8"/>
  <c r="N65" i="8"/>
  <c r="O65" i="8"/>
  <c r="P65" i="8"/>
  <c r="Q65" i="8"/>
  <c r="R65" i="8"/>
  <c r="S65" i="8"/>
  <c r="T65" i="8"/>
  <c r="U65" i="8"/>
  <c r="V65" i="8"/>
  <c r="W65" i="8"/>
  <c r="X65" i="8"/>
  <c r="Y65" i="8"/>
  <c r="Z65" i="8"/>
  <c r="AA65" i="8"/>
  <c r="AB65" i="8"/>
  <c r="AC65" i="8"/>
  <c r="H65" i="8"/>
  <c r="I46" i="8" l="1"/>
  <c r="J46" i="8"/>
  <c r="K46" i="8"/>
  <c r="L46" i="8"/>
  <c r="M46" i="8"/>
  <c r="N46" i="8"/>
  <c r="O46" i="8"/>
  <c r="P46" i="8"/>
  <c r="Q46" i="8"/>
  <c r="R46" i="8"/>
  <c r="S46" i="8"/>
  <c r="T46" i="8"/>
  <c r="U46" i="8"/>
  <c r="V46" i="8"/>
  <c r="W46" i="8"/>
  <c r="X46" i="8"/>
  <c r="Y46" i="8"/>
  <c r="Z46" i="8"/>
  <c r="AA46" i="8"/>
  <c r="AB46" i="8"/>
  <c r="AC46" i="8"/>
  <c r="H46" i="8"/>
  <c r="Z48" i="8"/>
  <c r="AB48" i="8"/>
  <c r="H49" i="8"/>
  <c r="I49" i="8"/>
  <c r="J49" i="8"/>
  <c r="K49" i="8"/>
  <c r="L49" i="8"/>
  <c r="M49" i="8"/>
  <c r="N49" i="8"/>
  <c r="O49" i="8"/>
  <c r="P49" i="8"/>
  <c r="Q49" i="8"/>
  <c r="R49" i="8"/>
  <c r="S49" i="8"/>
  <c r="T49" i="8"/>
  <c r="U49" i="8"/>
  <c r="V49" i="8"/>
  <c r="W49" i="8"/>
  <c r="X49" i="8"/>
  <c r="Y49" i="8"/>
  <c r="Z49" i="8"/>
  <c r="AA49" i="8"/>
  <c r="AB49" i="8"/>
  <c r="AC49" i="8"/>
  <c r="K50" i="8"/>
  <c r="V50" i="8"/>
  <c r="W50" i="8"/>
  <c r="X50" i="8"/>
  <c r="Y50" i="8"/>
  <c r="Z50" i="8"/>
  <c r="AA50" i="8"/>
  <c r="AB50" i="8"/>
  <c r="AC50"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Q56" i="8"/>
  <c r="R56" i="8"/>
  <c r="S56" i="8"/>
  <c r="T56" i="8"/>
  <c r="U56" i="8"/>
  <c r="V56" i="8"/>
  <c r="W56" i="8"/>
  <c r="X56" i="8"/>
  <c r="Y56" i="8"/>
  <c r="Z56" i="8"/>
  <c r="AA56" i="8"/>
  <c r="AB56" i="8"/>
  <c r="AC56" i="8"/>
  <c r="I47" i="8"/>
  <c r="J47" i="8"/>
  <c r="K47" i="8"/>
  <c r="L47" i="8"/>
  <c r="M47" i="8"/>
  <c r="N47" i="8"/>
  <c r="O47" i="8"/>
  <c r="P47" i="8"/>
  <c r="Q47" i="8"/>
  <c r="R47" i="8"/>
  <c r="S47" i="8"/>
  <c r="T47" i="8"/>
  <c r="U47" i="8"/>
  <c r="V47" i="8"/>
  <c r="W47" i="8"/>
  <c r="X47" i="8"/>
  <c r="Y47" i="8"/>
  <c r="Z47" i="8"/>
  <c r="AA47" i="8"/>
  <c r="AB47" i="8"/>
  <c r="AC47" i="8"/>
  <c r="H47"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H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D46" i="7"/>
  <c r="H127" i="8" l="1"/>
  <c r="H141" i="8"/>
  <c r="H81" i="8"/>
</calcChain>
</file>

<file path=xl/sharedStrings.xml><?xml version="1.0" encoding="utf-8"?>
<sst xmlns="http://schemas.openxmlformats.org/spreadsheetml/2006/main" count="349" uniqueCount="59">
  <si>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</si>
  <si>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</si>
  <si>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</si>
  <si>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</si>
  <si>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</si>
  <si>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</si>
  <si>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</si>
  <si>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</si>
  <si>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</si>
  <si>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</si>
  <si>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</si>
  <si>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</si>
  <si>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</si>
  <si>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</si>
  <si>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</si>
  <si>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</si>
  <si>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</si>
  <si>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</si>
  <si>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</si>
  <si>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</si>
  <si>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</si>
  <si>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</si>
  <si>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</si>
  <si>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</si>
  <si>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</si>
  <si>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</si>
  <si>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</si>
  <si>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</si>
  <si>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</si>
  <si>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</si>
  <si>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</si>
  <si>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</si>
  <si>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</si>
  <si>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</si>
  <si>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</si>
  <si>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</si>
  <si>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</si>
  <si>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</si>
  <si>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</si>
  <si>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</si>
  <si>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Corea del Sur</t>
  </si>
  <si>
    <t>País</t>
  </si>
  <si>
    <t>Estadísticas de población Colombia- Corea del Sur (1995-2016)</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</si>
  <si>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</si>
  <si>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</si>
  <si>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</si>
  <si>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</si>
  <si>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</si>
  <si>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DANE- Series de población</t>
  </si>
  <si>
    <t>https://www.datosmacro.com/demografia/poblacion/corea-del-sur</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</si>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</sst>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000_);\(#,##0.0000000\)"/>
    <numFmt numFmtId="165" formatCode="#,##0.0000000000_);[Red]\(#,##0.0000000000\)"/>
    <numFmt numFmtId="166" formatCode="_(* #,##0_);_(* \(#,##0\);_(* &quot;-&quot;??_);_(@_)"/>
    <numFmt numFmtId="167" formatCode="0.0%"/>
    <numFmt numFmtId="168" formatCode="0.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06">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40" fontId="1" fillId="4" borderId="2" xfId="0" applyNumberFormat="1" applyFont="1" applyFill="1" applyBorder="1" applyAlignment="1">
      <alignment horizontal="center"/>
    </xf>
    <xf numFmtId="40" fontId="1" fillId="4" borderId="12" xfId="0" applyNumberFormat="1" applyFont="1" applyFill="1" applyBorder="1" applyAlignment="1">
      <alignment horizontal="center"/>
    </xf>
    <xf numFmtId="40" fontId="1" fillId="4" borderId="11" xfId="0" applyNumberFormat="1" applyFon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164" fontId="0" fillId="4" borderId="14" xfId="0" applyNumberFormat="1" applyFill="1" applyBorder="1" applyAlignment="1">
      <alignment horizontal="center"/>
    </xf>
    <xf numFmtId="164" fontId="1" fillId="2" borderId="12" xfId="0" applyNumberFormat="1" applyFont="1" applyFill="1" applyBorder="1" applyAlignment="1">
      <alignment horizontal="center"/>
    </xf>
    <xf numFmtId="164" fontId="0" fillId="4" borderId="15" xfId="0" applyNumberFormat="1" applyFill="1" applyBorder="1" applyAlignment="1">
      <alignment horizontal="center"/>
    </xf>
    <xf numFmtId="164" fontId="0" fillId="4" borderId="13" xfId="0" applyNumberFormat="1" applyFill="1" applyBorder="1" applyAlignment="1">
      <alignment horizontal="center"/>
    </xf>
    <xf numFmtId="165" fontId="0" fillId="4" borderId="13" xfId="0" applyNumberFormat="1" applyFill="1" applyBorder="1" applyAlignment="1">
      <alignment horizontal="center"/>
    </xf>
    <xf numFmtId="165" fontId="0" fillId="4" borderId="14" xfId="0" applyNumberFormat="1" applyFill="1" applyBorder="1" applyAlignment="1">
      <alignment horizontal="center"/>
    </xf>
    <xf numFmtId="165" fontId="0" fillId="4" borderId="15" xfId="0" applyNumberFormat="1" applyFill="1" applyBorder="1" applyAlignment="1">
      <alignment horizontal="center"/>
    </xf>
    <xf numFmtId="165" fontId="1" fillId="0" borderId="12" xfId="0" applyNumberFormat="1"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7"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43"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7" xfId="1" applyNumberFormat="1" applyFont="1" applyFill="1" applyBorder="1" applyAlignment="1">
      <alignment horizontal="center"/>
    </xf>
    <xf numFmtId="40" fontId="8" fillId="4" borderId="4"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9"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13" fillId="0" borderId="0" xfId="0" applyFont="1" applyAlignment="1">
      <alignment horizontal="center" vertical="center"/>
    </xf>
    <xf numFmtId="0" fontId="0" fillId="4" borderId="7" xfId="0" applyFill="1" applyBorder="1" applyAlignment="1">
      <alignment horizontal="left"/>
    </xf>
    <xf numFmtId="0" fontId="0" fillId="4" borderId="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0" fillId="0" borderId="7" xfId="0" applyFill="1" applyBorder="1" applyAlignment="1">
      <alignment horizontal="left"/>
    </xf>
    <xf numFmtId="0" fontId="0" fillId="0"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0" fillId="0" borderId="10" xfId="0"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center"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19" fillId="0" borderId="3" xfId="0" applyFont="1" applyBorder="1" applyAlignment="1">
      <alignment horizontal="center" vertical="center"/>
    </xf>
    <xf numFmtId="0" fontId="7" fillId="0" borderId="0" xfId="0" applyFont="1" applyAlignment="1">
      <alignment horizontal="left" wrapText="1"/>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dgm:spPr/>
      <dgm:t>
        <a:bodyPr/>
        <a:lstStyle/>
        <a:p>
          <a:r>
            <a:rPr lang="es-CO" b="1"/>
            <a:t>Economía: </a:t>
          </a:r>
          <a:r>
            <a:rPr lang="es-CO"/>
            <a:t>Colombia</a:t>
          </a:r>
        </a:p>
        <a:p>
          <a:r>
            <a:rPr lang="es-CO" b="1"/>
            <a:t>Socio: </a:t>
          </a:r>
          <a:r>
            <a:rPr lang="es-CO"/>
            <a:t>Corea del Sur</a:t>
          </a:r>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Corea del Sur: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Corea del Sur: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Corea del Sur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Corea del Sur.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0"/>
          <a:ext cx="5819774"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0"/>
          <a:ext cx="1163955" cy="419576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8580" tIns="68580" rIns="68580" bIns="68580" numCol="1" spcCol="1270" anchor="t" anchorCtr="0">
          <a:noAutofit/>
        </a:bodyPr>
        <a:lstStyle/>
        <a:p>
          <a:pPr lvl="0" algn="l" defTabSz="800100">
            <a:lnSpc>
              <a:spcPct val="90000"/>
            </a:lnSpc>
            <a:spcBef>
              <a:spcPct val="0"/>
            </a:spcBef>
            <a:spcAft>
              <a:spcPct val="35000"/>
            </a:spcAft>
          </a:pPr>
          <a:r>
            <a:rPr lang="es-CO" sz="1800" b="1" kern="1200"/>
            <a:t>Economía: </a:t>
          </a:r>
          <a:r>
            <a:rPr lang="es-CO" sz="1800" kern="1200"/>
            <a:t>Colombia</a:t>
          </a:r>
        </a:p>
        <a:p>
          <a:pPr lvl="0" algn="l" defTabSz="800100">
            <a:lnSpc>
              <a:spcPct val="90000"/>
            </a:lnSpc>
            <a:spcBef>
              <a:spcPct val="0"/>
            </a:spcBef>
            <a:spcAft>
              <a:spcPct val="35000"/>
            </a:spcAft>
          </a:pPr>
          <a:r>
            <a:rPr lang="es-CO" sz="1800" b="1" kern="1200"/>
            <a:t>Socio: </a:t>
          </a:r>
          <a:r>
            <a:rPr lang="es-CO" sz="1800" kern="1200"/>
            <a:t>Corea del Sur</a:t>
          </a:r>
        </a:p>
      </dsp:txBody>
      <dsp:txXfrm>
        <a:off x="0" y="0"/>
        <a:ext cx="1163955" cy="4195762"/>
      </dsp:txXfrm>
    </dsp:sp>
    <dsp:sp modelId="{E6E477ED-800F-4FDD-8D4D-EE9E659545C2}">
      <dsp:nvSpPr>
        <dsp:cNvPr id="0" name=""/>
        <dsp:cNvSpPr/>
      </dsp:nvSpPr>
      <dsp:spPr>
        <a:xfrm>
          <a:off x="1251251" y="28323"/>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Exportaciones Colombia a Corea del Sur: </a:t>
          </a:r>
          <a:r>
            <a:rPr lang="es-CO" sz="1100" kern="1200"/>
            <a:t>Merchandise trade matrix – product groups, exports in thousands of dollars, annual, 1995-2016.</a:t>
          </a:r>
        </a:p>
      </dsp:txBody>
      <dsp:txXfrm>
        <a:off x="1251251" y="28323"/>
        <a:ext cx="4568523" cy="566468"/>
      </dsp:txXfrm>
    </dsp:sp>
    <dsp:sp modelId="{FEB9683F-983F-4FAE-8A4D-E48613D83443}">
      <dsp:nvSpPr>
        <dsp:cNvPr id="0" name=""/>
        <dsp:cNvSpPr/>
      </dsp:nvSpPr>
      <dsp:spPr>
        <a:xfrm>
          <a:off x="1163954" y="594792"/>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251251" y="623115"/>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Importaciones Colombia provenientes de Corea del Sur: </a:t>
          </a:r>
          <a:r>
            <a:rPr lang="es-CO" sz="1100" b="0" kern="1200"/>
            <a:t>Merchandise trade matrix – product groups, imports in thousands of dollars, annual, 1995-2016.</a:t>
          </a:r>
        </a:p>
      </dsp:txBody>
      <dsp:txXfrm>
        <a:off x="1251251" y="623115"/>
        <a:ext cx="4568523" cy="566468"/>
      </dsp:txXfrm>
    </dsp:sp>
    <dsp:sp modelId="{7296F6A3-BED4-45B6-9493-1798AC405508}">
      <dsp:nvSpPr>
        <dsp:cNvPr id="0" name=""/>
        <dsp:cNvSpPr/>
      </dsp:nvSpPr>
      <dsp:spPr>
        <a:xfrm>
          <a:off x="1163954" y="1189584"/>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251251" y="1217908"/>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Exportaciones del Mundo: </a:t>
          </a:r>
          <a:r>
            <a:rPr lang="es-CO" sz="1100" kern="1200"/>
            <a:t>Merchandise trade matrix – product groups, exports in thousands of dollars, annual, 1995-2016 para todos los países. </a:t>
          </a:r>
          <a:endParaRPr lang="es-CO" sz="1100" b="1" kern="1200"/>
        </a:p>
      </dsp:txBody>
      <dsp:txXfrm>
        <a:off x="1251251" y="1217908"/>
        <a:ext cx="4568523" cy="566468"/>
      </dsp:txXfrm>
    </dsp:sp>
    <dsp:sp modelId="{EE5A2359-C2F2-4604-B9E0-BAD32608715E}">
      <dsp:nvSpPr>
        <dsp:cNvPr id="0" name=""/>
        <dsp:cNvSpPr/>
      </dsp:nvSpPr>
      <dsp:spPr>
        <a:xfrm>
          <a:off x="1163954" y="1784377"/>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251251" y="1812700"/>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Importaciones Colombia provenientes del Mundo: </a:t>
          </a:r>
          <a:r>
            <a:rPr lang="es-CO" sz="1100" b="0" kern="1200"/>
            <a:t>Merchandise trade matrix – product groups, imports in thousands of dollars, annual, 1995-2016 para todos los países. </a:t>
          </a:r>
          <a:endParaRPr lang="es-CO" sz="1100" kern="1200"/>
        </a:p>
      </dsp:txBody>
      <dsp:txXfrm>
        <a:off x="1251251" y="1812700"/>
        <a:ext cx="4568523" cy="566468"/>
      </dsp:txXfrm>
    </dsp:sp>
    <dsp:sp modelId="{238D5868-9818-448F-B3D3-7B38A03E9BBE}">
      <dsp:nvSpPr>
        <dsp:cNvPr id="0" name=""/>
        <dsp:cNvSpPr/>
      </dsp:nvSpPr>
      <dsp:spPr>
        <a:xfrm>
          <a:off x="1163954" y="2379169"/>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251251" y="2407493"/>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Exportaciones Colombia al Mundo: </a:t>
          </a:r>
          <a:r>
            <a:rPr lang="es-CO" sz="1100" kern="1200"/>
            <a:t>Merchandise trade matrix – product groups, exports in thousands of dollars, annual, 1995-2016 para todos los paises.</a:t>
          </a:r>
        </a:p>
      </dsp:txBody>
      <dsp:txXfrm>
        <a:off x="1251251" y="2407493"/>
        <a:ext cx="4568523" cy="566468"/>
      </dsp:txXfrm>
    </dsp:sp>
    <dsp:sp modelId="{4472BFF0-5788-43A9-A59F-58ACC1158DA0}">
      <dsp:nvSpPr>
        <dsp:cNvPr id="0" name=""/>
        <dsp:cNvSpPr/>
      </dsp:nvSpPr>
      <dsp:spPr>
        <a:xfrm>
          <a:off x="1163954" y="2973962"/>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251251" y="3002285"/>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Producto Interno Bruto de Colombia y Corea del Sur. </a:t>
          </a:r>
        </a:p>
      </dsp:txBody>
      <dsp:txXfrm>
        <a:off x="1251251" y="3002285"/>
        <a:ext cx="4568523" cy="566468"/>
      </dsp:txXfrm>
    </dsp:sp>
    <dsp:sp modelId="{1F0A6A32-AB9E-41A0-A7A1-62AFCD11E4E3}">
      <dsp:nvSpPr>
        <dsp:cNvPr id="0" name=""/>
        <dsp:cNvSpPr/>
      </dsp:nvSpPr>
      <dsp:spPr>
        <a:xfrm>
          <a:off x="1163954" y="3568754"/>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251251" y="3597078"/>
          <a:ext cx="4568523" cy="5664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es-CO" sz="1100" b="1" kern="1200"/>
            <a:t>Población de Colombia y de Corea del Sur para cada año en cuestión</a:t>
          </a:r>
          <a:r>
            <a:rPr lang="es-CO" sz="1100" kern="1200"/>
            <a:t>.</a:t>
          </a:r>
        </a:p>
      </dsp:txBody>
      <dsp:txXfrm>
        <a:off x="1251251" y="3597078"/>
        <a:ext cx="4568523" cy="566468"/>
      </dsp:txXfrm>
    </dsp:sp>
    <dsp:sp modelId="{818481AF-22B3-4E42-8495-D443CCA6EC8B}">
      <dsp:nvSpPr>
        <dsp:cNvPr id="0" name=""/>
        <dsp:cNvSpPr/>
      </dsp:nvSpPr>
      <dsp:spPr>
        <a:xfrm>
          <a:off x="1163954" y="4163546"/>
          <a:ext cx="465582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109483</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379483" cy="916777"/>
        </a:xfrm>
        <a:prstGeom prst="rect">
          <a:avLst/>
        </a:prstGeom>
      </xdr:spPr>
    </xdr:pic>
    <xdr:clientData/>
  </xdr:twoCellAnchor>
  <xdr:twoCellAnchor editAs="oneCell">
    <xdr:from>
      <xdr:col>0</xdr:col>
      <xdr:colOff>247322</xdr:colOff>
      <xdr:row>19</xdr:row>
      <xdr:rowOff>76638</xdr:rowOff>
    </xdr:from>
    <xdr:to>
      <xdr:col>2</xdr:col>
      <xdr:colOff>108625</xdr:colOff>
      <xdr:row>24</xdr:row>
      <xdr:rowOff>75590</xdr:rowOff>
    </xdr:to>
    <xdr:pic>
      <xdr:nvPicPr>
        <xdr:cNvPr id="3" name="2 Imagen"/>
        <xdr:cNvPicPr>
          <a:picLocks noChangeAspect="1"/>
        </xdr:cNvPicPr>
      </xdr:nvPicPr>
      <xdr:blipFill>
        <a:blip xmlns:r="http://schemas.openxmlformats.org/officeDocument/2006/relationships" r:embed="rId4"/>
        <a:stretch>
          <a:fillRect/>
        </a:stretch>
      </xdr:blipFill>
      <xdr:spPr>
        <a:xfrm>
          <a:off x="247322" y="3612931"/>
          <a:ext cx="1394062" cy="9295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74</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60</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1221899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1066801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57</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9</xdr:col>
      <xdr:colOff>66675</xdr:colOff>
      <xdr:row>25</xdr:row>
      <xdr:rowOff>104774</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285750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16</xdr:col>
      <xdr:colOff>228600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114300</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495301</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11</xdr:col>
      <xdr:colOff>38100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342900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161926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16</xdr:col>
      <xdr:colOff>323850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65</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78</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98</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111</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125</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138</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86</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98</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7"/>
  <sheetViews>
    <sheetView showGridLines="0" topLeftCell="A12" workbookViewId="0">
      <selection activeCell="E20" sqref="E20"/>
    </sheetView>
  </sheetViews>
  <sheetFormatPr baseColWidth="10" defaultRowHeight="15" x14ac:dyDescent="0.25"/>
  <cols>
    <col min="2" max="2" width="4.140625" customWidth="1"/>
    <col min="3" max="3" width="14.140625" customWidth="1"/>
    <col min="5" max="5" width="27"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195"/>
      <c r="G3" s="195"/>
      <c r="H3" s="195"/>
      <c r="I3" s="195"/>
      <c r="J3" s="195"/>
    </row>
    <row r="4" spans="2:15" s="1" customFormat="1" x14ac:dyDescent="0.25"/>
    <row r="5" spans="2:15" s="1" customFormat="1" x14ac:dyDescent="0.25"/>
    <row r="6" spans="2:15" s="1" customFormat="1" x14ac:dyDescent="0.25">
      <c r="L6" s="177" t="s">
        <v>12</v>
      </c>
      <c r="M6" s="178"/>
      <c r="N6" s="178"/>
      <c r="O6" s="178"/>
    </row>
    <row r="7" spans="2:15" s="1" customFormat="1" x14ac:dyDescent="0.25">
      <c r="B7" s="156" t="s">
        <v>52</v>
      </c>
      <c r="C7" s="167"/>
      <c r="D7" s="167"/>
      <c r="E7" s="167"/>
      <c r="L7" s="178"/>
      <c r="M7" s="178"/>
      <c r="N7" s="178"/>
      <c r="O7" s="178"/>
    </row>
    <row r="8" spans="2:15" s="1" customFormat="1" x14ac:dyDescent="0.25">
      <c r="B8" s="167"/>
      <c r="C8" s="167"/>
      <c r="D8" s="167"/>
      <c r="E8" s="167"/>
      <c r="L8" s="178"/>
      <c r="M8" s="178"/>
      <c r="N8" s="178"/>
      <c r="O8" s="178"/>
    </row>
    <row r="9" spans="2:15" s="1" customFormat="1" x14ac:dyDescent="0.25">
      <c r="B9" s="167"/>
      <c r="C9" s="167"/>
      <c r="D9" s="167"/>
      <c r="E9" s="167"/>
      <c r="L9" s="178"/>
      <c r="M9" s="178"/>
      <c r="N9" s="178"/>
      <c r="O9" s="178"/>
    </row>
    <row r="10" spans="2:15" s="1" customFormat="1" x14ac:dyDescent="0.25">
      <c r="B10" s="167"/>
      <c r="C10" s="167"/>
      <c r="D10" s="167"/>
      <c r="E10" s="167"/>
      <c r="L10" s="178"/>
      <c r="M10" s="178"/>
      <c r="N10" s="178"/>
      <c r="O10" s="178"/>
    </row>
    <row r="11" spans="2:15" s="1" customFormat="1" x14ac:dyDescent="0.25">
      <c r="B11" s="167"/>
      <c r="C11" s="167"/>
      <c r="D11" s="167"/>
      <c r="E11" s="167"/>
      <c r="L11" s="178"/>
      <c r="M11" s="178"/>
      <c r="N11" s="178"/>
      <c r="O11" s="178"/>
    </row>
    <row r="12" spans="2:15" s="1" customFormat="1" x14ac:dyDescent="0.25">
      <c r="B12" s="167"/>
      <c r="C12" s="167"/>
      <c r="D12" s="167"/>
      <c r="E12" s="167"/>
      <c r="F12"/>
      <c r="G12"/>
      <c r="H12"/>
      <c r="I12"/>
      <c r="L12" s="178"/>
      <c r="M12" s="178"/>
      <c r="N12" s="178"/>
      <c r="O12" s="178"/>
    </row>
    <row r="13" spans="2:15" s="1" customFormat="1" x14ac:dyDescent="0.25">
      <c r="B13" s="167"/>
      <c r="C13" s="167"/>
      <c r="D13" s="167"/>
      <c r="E13" s="167"/>
      <c r="F13"/>
      <c r="G13"/>
      <c r="H13"/>
      <c r="I13"/>
      <c r="L13" s="178"/>
      <c r="M13" s="178"/>
      <c r="N13" s="178"/>
      <c r="O13" s="178"/>
    </row>
    <row r="14" spans="2:15" s="1" customFormat="1" x14ac:dyDescent="0.25">
      <c r="B14" s="167"/>
      <c r="C14" s="167"/>
      <c r="D14" s="167"/>
      <c r="E14" s="167"/>
      <c r="F14"/>
      <c r="G14"/>
      <c r="H14"/>
      <c r="I14"/>
      <c r="L14" s="178"/>
      <c r="M14" s="178"/>
      <c r="N14" s="178"/>
      <c r="O14" s="178"/>
    </row>
    <row r="15" spans="2:15" ht="18.75" customHeight="1" x14ac:dyDescent="0.25">
      <c r="B15" s="167"/>
      <c r="C15" s="167"/>
      <c r="D15" s="167"/>
      <c r="E15" s="167"/>
      <c r="L15" s="178"/>
      <c r="M15" s="178"/>
      <c r="N15" s="178"/>
      <c r="O15" s="178"/>
    </row>
    <row r="16" spans="2:15" x14ac:dyDescent="0.25">
      <c r="C16" s="157" t="s">
        <v>3</v>
      </c>
      <c r="D16" s="157"/>
      <c r="E16" s="157"/>
      <c r="G16" s="157" t="s">
        <v>3</v>
      </c>
      <c r="H16" s="157"/>
      <c r="I16" s="157"/>
      <c r="L16" s="157" t="s">
        <v>3</v>
      </c>
      <c r="M16" s="157"/>
      <c r="N16" s="157"/>
    </row>
    <row r="42" spans="4:27" ht="15.75" thickBot="1" x14ac:dyDescent="0.3"/>
    <row r="43" spans="4:27" ht="15.75" thickBot="1" x14ac:dyDescent="0.3">
      <c r="D43" s="8" t="s">
        <v>15</v>
      </c>
      <c r="E43" s="9"/>
      <c r="F43" s="136">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174" t="s">
        <v>17</v>
      </c>
      <c r="E44" s="175"/>
      <c r="F44" s="137">
        <f>+(A!D47-B!E47)/(I!F74+H!F58)</f>
        <v>6.8918106600620596E-3</v>
      </c>
      <c r="G44" s="138">
        <f>+(A!E47-B!F47)/(I!G74+H!G58)</f>
        <v>3.4650123206176929E-3</v>
      </c>
      <c r="H44" s="139">
        <f>+(A!F47-B!G47)/(I!H74+H!H58)</f>
        <v>4.9995837237641746E-3</v>
      </c>
      <c r="I44" s="138">
        <f>+(A!G47-B!H47)/(I!I74+H!I58)</f>
        <v>2.9162621729411833E-3</v>
      </c>
      <c r="J44" s="139">
        <f>+(A!H47-B!I47)/(I!J74+H!J58)</f>
        <v>4.795748129384195E-3</v>
      </c>
      <c r="K44" s="138">
        <f>+(A!I47-B!J47)/(I!K74+H!K58)</f>
        <v>4.3538791593843327E-3</v>
      </c>
      <c r="L44" s="139">
        <f>+(A!J47-B!K47)/(I!L74+H!L58)</f>
        <v>3.0172888728388198E-3</v>
      </c>
      <c r="M44" s="138">
        <f>+(A!K47-B!L47)/(I!M74+H!M58)</f>
        <v>2.8722468156291135E-3</v>
      </c>
      <c r="N44" s="139">
        <f>+(A!L47-B!M47)/(I!N74+H!N58)</f>
        <v>3.247969494544528E-3</v>
      </c>
      <c r="O44" s="138">
        <f>+(A!M47-B!N47)/(I!O74+H!O58)</f>
        <v>3.8464427406003218E-3</v>
      </c>
      <c r="P44" s="139">
        <f>+(A!N47-B!O47)/(I!P74+H!P58)</f>
        <v>6.399793034636214E-3</v>
      </c>
      <c r="Q44" s="138">
        <f>+(A!O47-B!P47)/(I!Q74+H!Q58)</f>
        <v>5.607290292142077E-3</v>
      </c>
      <c r="R44" s="139">
        <f>+(A!P47-B!Q47)/(I!R74+H!R58)</f>
        <v>4.7787515210258443E-3</v>
      </c>
      <c r="S44" s="138">
        <f>+(A!Q47-B!R47)/(I!S74+H!S58)</f>
        <v>5.1713435244076849E-3</v>
      </c>
      <c r="T44" s="139">
        <f>+(A!R47-B!S47)/(I!T74+H!T58)</f>
        <v>7.0559245402354621E-3</v>
      </c>
      <c r="U44" s="138">
        <f>+(A!S47-B!T47)/(I!U74+H!U58)</f>
        <v>9.5605258614706815E-3</v>
      </c>
      <c r="V44" s="139">
        <f>+(A!T47-B!U47)/(I!V74+H!V58)</f>
        <v>1.1100593724332579E-2</v>
      </c>
      <c r="W44" s="138">
        <f>+(A!U47-B!V47)/(I!W74+H!W58)</f>
        <v>6.4789486921303131E-3</v>
      </c>
      <c r="X44" s="139">
        <f>+(A!V47-B!W47)/(I!X74+H!X58)</f>
        <v>5.8254190084818065E-3</v>
      </c>
      <c r="Y44" s="138">
        <f>+(A!W47-B!X47)/(I!Y74+H!Y58)</f>
        <v>8.3102383739381211E-3</v>
      </c>
      <c r="Z44" s="139">
        <f>+(A!X47-B!Y47)/(I!Z74+H!Z58)</f>
        <v>7.9776128997725588E-3</v>
      </c>
      <c r="AA44" s="138">
        <f>+(A!Y47-B!Z47)/(I!AA74+H!AA58)</f>
        <v>1.0104589554405966E-2</v>
      </c>
    </row>
    <row r="45" spans="4:27" x14ac:dyDescent="0.25">
      <c r="D45" s="161" t="s">
        <v>18</v>
      </c>
      <c r="E45" s="162"/>
      <c r="F45" s="140">
        <f>+(A!D48-B!E48)/(I!F75+H!F59)</f>
        <v>0</v>
      </c>
      <c r="G45" s="141">
        <f>+(A!E48-B!F48)/(I!G75+H!G59)</f>
        <v>0</v>
      </c>
      <c r="H45" s="142">
        <f>+(A!F48-B!G48)/(I!H75+H!H59)</f>
        <v>-3.8653042219481984E-6</v>
      </c>
      <c r="I45" s="141">
        <f>+(A!G48-B!H48)/(I!I75+H!I59)</f>
        <v>0</v>
      </c>
      <c r="J45" s="142">
        <f>+(A!H48-B!I48)/(I!J75+H!J59)</f>
        <v>0</v>
      </c>
      <c r="K45" s="141">
        <f>+(A!I48-B!J48)/(I!K75+H!K59)</f>
        <v>-6.5597489216774163E-5</v>
      </c>
      <c r="L45" s="142">
        <f>+(A!J48-B!K48)/(I!L75+H!L59)</f>
        <v>0</v>
      </c>
      <c r="M45" s="141">
        <f>+(A!K48-B!L48)/(I!M75+H!M59)</f>
        <v>0</v>
      </c>
      <c r="N45" s="142">
        <f>+(A!L48-B!M48)/(I!N75+H!N59)</f>
        <v>-9.9997869444300751E-7</v>
      </c>
      <c r="O45" s="141">
        <f>+(A!M48-B!N48)/(I!O75+H!O59)</f>
        <v>-9.5263841415512134E-6</v>
      </c>
      <c r="P45" s="142">
        <f>+(A!N48-B!O48)/(I!P75+H!P59)</f>
        <v>0</v>
      </c>
      <c r="Q45" s="141">
        <f>+(A!O48-B!P48)/(I!Q75+H!Q59)</f>
        <v>-7.5852690189899605E-6</v>
      </c>
      <c r="R45" s="142">
        <f>+(A!P48-B!Q48)/(I!R75+H!R59)</f>
        <v>-1.3982607125533866E-4</v>
      </c>
      <c r="S45" s="141">
        <f>+(A!Q48-B!R48)/(I!S75+H!S59)</f>
        <v>-1.4419668383154361E-4</v>
      </c>
      <c r="T45" s="142">
        <f>+(A!R48-B!S48)/(I!T75+H!T59)</f>
        <v>-2.9849070016285114E-4</v>
      </c>
      <c r="U45" s="141">
        <f>+(A!S48-B!T48)/(I!U75+H!U59)</f>
        <v>-8.3152313487375423E-4</v>
      </c>
      <c r="V45" s="142">
        <f>+(A!T48-B!U48)/(I!V75+H!V59)</f>
        <v>-3.1565704629007603E-3</v>
      </c>
      <c r="W45" s="141">
        <f>+(A!U48-B!V48)/(I!W75+H!W59)</f>
        <v>-2.9487372823127508E-3</v>
      </c>
      <c r="X45" s="142">
        <f>+(A!V48-B!W48)/(I!X75+H!X59)</f>
        <v>-3.2483388068485484E-3</v>
      </c>
      <c r="Y45" s="141">
        <f>+(A!W48-B!X48)/(I!Y75+H!Y59)</f>
        <v>-5.0299834659677557E-3</v>
      </c>
      <c r="Z45" s="142">
        <f>+(A!X48-B!Y48)/(I!Z75+H!Z59)</f>
        <v>-5.2911409376745792E-3</v>
      </c>
      <c r="AA45" s="141">
        <f>+(A!Y48-B!Z48)/(I!AA75+H!AA59)</f>
        <v>-3.5924599797393974E-3</v>
      </c>
    </row>
    <row r="46" spans="4:27" x14ac:dyDescent="0.25">
      <c r="D46" s="154" t="s">
        <v>19</v>
      </c>
      <c r="E46" s="155"/>
      <c r="F46" s="140">
        <f>+(A!D49-B!E49)/(I!F76+H!F60)</f>
        <v>3.3007514884060693E-3</v>
      </c>
      <c r="G46" s="141">
        <f>+(A!E49-B!F49)/(I!G76+H!G60)</f>
        <v>1.2716393402122477E-3</v>
      </c>
      <c r="H46" s="142">
        <f>+(A!F49-B!G49)/(I!H76+H!H60)</f>
        <v>9.7308103886246011E-4</v>
      </c>
      <c r="I46" s="141">
        <f>+(A!G49-B!H49)/(I!I76+H!I60)</f>
        <v>1.9738373999357445E-4</v>
      </c>
      <c r="J46" s="142">
        <f>+(A!H49-B!I49)/(I!J76+H!J60)</f>
        <v>5.1071857134875123E-3</v>
      </c>
      <c r="K46" s="141">
        <f>+(A!I49-B!J49)/(I!K76+H!K60)</f>
        <v>-4.196578439494013E-5</v>
      </c>
      <c r="L46" s="142">
        <f>+(A!J49-B!K49)/(I!L76+H!L60)</f>
        <v>-2.7330538267337843E-3</v>
      </c>
      <c r="M46" s="141">
        <f>+(A!K49-B!L49)/(I!M76+H!M60)</f>
        <v>-6.7019589714827196E-4</v>
      </c>
      <c r="N46" s="142">
        <f>+(A!L49-B!M49)/(I!N76+H!N60)</f>
        <v>-6.5887940442379688E-4</v>
      </c>
      <c r="O46" s="141">
        <f>+(A!M49-B!N49)/(I!O76+H!O60)</f>
        <v>1.5956395448195866E-3</v>
      </c>
      <c r="P46" s="142">
        <f>+(A!N49-B!O49)/(I!P76+H!P60)</f>
        <v>2.9325233445653244E-3</v>
      </c>
      <c r="Q46" s="141">
        <f>+(A!O49-B!P49)/(I!Q76+H!Q60)</f>
        <v>1.0859930810488362E-2</v>
      </c>
      <c r="R46" s="142">
        <f>+(A!P49-B!Q49)/(I!R76+H!R60)</f>
        <v>1.4912130366618365E-2</v>
      </c>
      <c r="S46" s="141">
        <f>+(A!Q49-B!R49)/(I!S76+H!S60)</f>
        <v>9.4963751443288471E-3</v>
      </c>
      <c r="T46" s="142">
        <f>+(A!R49-B!S49)/(I!T76+H!T60)</f>
        <v>8.6289425248200265E-3</v>
      </c>
      <c r="U46" s="141">
        <f>+(A!S49-B!T49)/(I!U76+H!U60)</f>
        <v>1.8589883040809739E-2</v>
      </c>
      <c r="V46" s="142">
        <f>+(A!T49-B!U49)/(I!V76+H!V60)</f>
        <v>1.9717355422178062E-2</v>
      </c>
      <c r="W46" s="141">
        <f>+(A!U49-B!V49)/(I!W76+H!W60)</f>
        <v>1.0892356353600289E-2</v>
      </c>
      <c r="X46" s="142">
        <f>+(A!V49-B!W49)/(I!X76+H!X60)</f>
        <v>8.9056599737848026E-3</v>
      </c>
      <c r="Y46" s="141">
        <f>+(A!W49-B!X49)/(I!Y76+H!Y60)</f>
        <v>1.2784321663816807E-2</v>
      </c>
      <c r="Z46" s="142">
        <f>+(A!X49-B!Y49)/(I!Z76+H!Z60)</f>
        <v>1.6045018132368655E-2</v>
      </c>
      <c r="AA46" s="141">
        <f>+(A!Y49-B!Z49)/(I!AA76+H!AA60)</f>
        <v>2.4941347160878861E-2</v>
      </c>
    </row>
    <row r="47" spans="4:27" x14ac:dyDescent="0.25">
      <c r="D47" s="161" t="s">
        <v>20</v>
      </c>
      <c r="E47" s="162"/>
      <c r="F47" s="140">
        <f>+(A!D50-B!E50)/(I!F77+H!F61)</f>
        <v>-6.3697564469435352E-7</v>
      </c>
      <c r="G47" s="141">
        <f>+(A!E50-B!F50)/(I!G77+H!G61)</f>
        <v>0</v>
      </c>
      <c r="H47" s="142">
        <f>+(A!F50-B!G50)/(I!H77+H!H61)</f>
        <v>-1.2890998177020179E-6</v>
      </c>
      <c r="I47" s="141">
        <f>+(A!G50-B!H50)/(I!I77+H!I61)</f>
        <v>5.0830609652149125E-4</v>
      </c>
      <c r="J47" s="142">
        <f>+(A!H50-B!I50)/(I!J77+H!J61)</f>
        <v>0</v>
      </c>
      <c r="K47" s="141">
        <f>+(A!I50-B!J50)/(I!K77+H!K61)</f>
        <v>-7.6332239541575103E-6</v>
      </c>
      <c r="L47" s="142">
        <f>+(A!J50-B!K50)/(I!L77+H!L61)</f>
        <v>-2.2264460071749331E-7</v>
      </c>
      <c r="M47" s="141">
        <f>+(A!K50-B!L50)/(I!M77+H!M61)</f>
        <v>-3.5662887444373018E-6</v>
      </c>
      <c r="N47" s="142">
        <f>+(A!L50-B!M50)/(I!N77+H!N61)</f>
        <v>-1.9595995585916337E-7</v>
      </c>
      <c r="O47" s="141">
        <f>+(A!M50-B!N50)/(I!O77+H!O61)</f>
        <v>-1.3282362749013721E-5</v>
      </c>
      <c r="P47" s="142">
        <f>+(A!N50-B!O50)/(I!P77+H!P61)</f>
        <v>-1.3245962454960891E-3</v>
      </c>
      <c r="Q47" s="141">
        <f>+(A!O50-B!P50)/(I!Q77+H!Q61)</f>
        <v>-3.4096966898049331E-5</v>
      </c>
      <c r="R47" s="142">
        <f>+(A!P50-B!Q50)/(I!R77+H!R61)</f>
        <v>-4.6152656329636047E-5</v>
      </c>
      <c r="S47" s="141">
        <f>+(A!Q50-B!R50)/(I!S77+H!S61)</f>
        <v>-2.5023567740770748E-5</v>
      </c>
      <c r="T47" s="142">
        <f>+(A!R50-B!S50)/(I!T77+H!T61)</f>
        <v>-2.1321413152917007E-5</v>
      </c>
      <c r="U47" s="141">
        <f>+(A!S50-B!T50)/(I!U77+H!U61)</f>
        <v>6.7078306306380597E-3</v>
      </c>
      <c r="V47" s="142">
        <f>+(A!T50-B!U50)/(I!V77+H!V61)</f>
        <v>1.1759256923837935E-3</v>
      </c>
      <c r="W47" s="141">
        <f>+(A!U50-B!V50)/(I!W77+H!W61)</f>
        <v>3.8163772599444749E-3</v>
      </c>
      <c r="X47" s="142">
        <f>+(A!V50-B!W50)/(I!X77+H!X61)</f>
        <v>1.5006552170422939E-3</v>
      </c>
      <c r="Y47" s="141">
        <f>+(A!W50-B!X50)/(I!Y77+H!Y61)</f>
        <v>6.6393361043916264E-3</v>
      </c>
      <c r="Z47" s="142">
        <f>+(A!X50-B!Y50)/(I!Z77+H!Z61)</f>
        <v>1.4760713435300031E-3</v>
      </c>
      <c r="AA47" s="141">
        <f>+(A!Y50-B!Z50)/(I!AA77+H!AA61)</f>
        <v>9.152127338031656E-3</v>
      </c>
    </row>
    <row r="48" spans="4:27" x14ac:dyDescent="0.25">
      <c r="D48" s="154" t="s">
        <v>21</v>
      </c>
      <c r="E48" s="155"/>
      <c r="F48" s="140">
        <f>+(A!D51-B!E51)/(I!F78+H!F62)</f>
        <v>0</v>
      </c>
      <c r="G48" s="141">
        <f>+(A!E51-B!F51)/(I!G78+H!G62)</f>
        <v>0</v>
      </c>
      <c r="H48" s="142">
        <f>+(A!F51-B!G51)/(I!H78+H!H62)</f>
        <v>0</v>
      </c>
      <c r="I48" s="141">
        <f>+(A!G51-B!H51)/(I!I78+H!I62)</f>
        <v>0</v>
      </c>
      <c r="J48" s="142">
        <f>+(A!H51-B!I51)/(I!J78+H!J62)</f>
        <v>0</v>
      </c>
      <c r="K48" s="141">
        <f>+(A!I51-B!J51)/(I!K78+H!K62)</f>
        <v>0</v>
      </c>
      <c r="L48" s="142">
        <f>+(A!J51-B!K51)/(I!L78+H!L62)</f>
        <v>0</v>
      </c>
      <c r="M48" s="141">
        <f>+(A!K51-B!L51)/(I!M78+H!M62)</f>
        <v>0</v>
      </c>
      <c r="N48" s="142">
        <f>+(A!L51-B!M51)/(I!N78+H!N62)</f>
        <v>0</v>
      </c>
      <c r="O48" s="141">
        <f>+(A!M51-B!N51)/(I!O78+H!O62)</f>
        <v>4.9510425142667272E-5</v>
      </c>
      <c r="P48" s="142">
        <f>+(A!N51-B!O51)/(I!P78+H!P62)</f>
        <v>1.2090107336163758E-4</v>
      </c>
      <c r="Q48" s="141">
        <f>+(A!O51-B!P51)/(I!Q78+H!Q62)</f>
        <v>1.2896065573540555E-4</v>
      </c>
      <c r="R48" s="142">
        <f>+(A!P51-B!Q51)/(I!R78+H!R62)</f>
        <v>1.3976887804825777E-4</v>
      </c>
      <c r="S48" s="141">
        <f>+(A!Q51-B!R51)/(I!S78+H!S62)</f>
        <v>8.4350927667148966E-5</v>
      </c>
      <c r="T48" s="142">
        <f>+(A!R51-B!S51)/(I!T78+H!T62)</f>
        <v>3.7421111470977483E-4</v>
      </c>
      <c r="U48" s="141">
        <f>+(A!S51-B!T51)/(I!U78+H!U62)</f>
        <v>1.2858266957898993E-4</v>
      </c>
      <c r="V48" s="142">
        <f>+(A!T51-B!U51)/(I!V78+H!V62)</f>
        <v>2.6312357642481731E-4</v>
      </c>
      <c r="W48" s="141">
        <f>+(A!U51-B!V51)/(I!W78+H!W62)</f>
        <v>0</v>
      </c>
      <c r="X48" s="142">
        <f>+(A!V51-B!W51)/(I!X78+H!X62)</f>
        <v>1.6600219885482361E-4</v>
      </c>
      <c r="Y48" s="141">
        <f>+(A!W51-B!X51)/(I!Y78+H!Y62)</f>
        <v>3.8619204479456009E-5</v>
      </c>
      <c r="Z48" s="142">
        <f>+(A!X51-B!Y51)/(I!Z78+H!Z62)</f>
        <v>9.5755370642829248E-5</v>
      </c>
      <c r="AA48" s="141">
        <f>+(A!Y51-B!Z51)/(I!AA78+H!AA62)</f>
        <v>6.5522623176714564E-5</v>
      </c>
    </row>
    <row r="49" spans="4:27" x14ac:dyDescent="0.25">
      <c r="D49" s="161" t="s">
        <v>22</v>
      </c>
      <c r="E49" s="162"/>
      <c r="F49" s="140">
        <f>+(A!D52-B!E52)/(I!F79+H!F63)</f>
        <v>-2.0397325610678257E-3</v>
      </c>
      <c r="G49" s="141">
        <f>+(A!E52-B!F52)/(I!G79+H!G63)</f>
        <v>-9.7440389172129347E-4</v>
      </c>
      <c r="H49" s="142">
        <f>+(A!F52-B!G52)/(I!H79+H!H63)</f>
        <v>-2.2573576902483795E-3</v>
      </c>
      <c r="I49" s="141">
        <f>+(A!G52-B!H52)/(I!I79+H!I63)</f>
        <v>-4.5193162732277761E-3</v>
      </c>
      <c r="J49" s="142">
        <f>+(A!H52-B!I52)/(I!J79+H!J63)</f>
        <v>-3.3069897321885296E-3</v>
      </c>
      <c r="K49" s="141">
        <f>+(A!I52-B!J52)/(I!K79+H!K63)</f>
        <v>-6.645490775610028E-3</v>
      </c>
      <c r="L49" s="142">
        <f>+(A!J52-B!K52)/(I!L79+H!L63)</f>
        <v>-9.1911036545980727E-3</v>
      </c>
      <c r="M49" s="141">
        <f>+(A!K52-B!L52)/(I!M79+H!M63)</f>
        <v>-1.0254659154832287E-2</v>
      </c>
      <c r="N49" s="142">
        <f>+(A!L52-B!M52)/(I!N79+H!N63)</f>
        <v>-2.1489594641267502E-2</v>
      </c>
      <c r="O49" s="141">
        <f>+(A!M52-B!N52)/(I!O79+H!O63)</f>
        <v>-1.2691995562862891E-2</v>
      </c>
      <c r="P49" s="142">
        <f>+(A!N52-B!O52)/(I!P79+H!P63)</f>
        <v>-1.8440463469343263E-2</v>
      </c>
      <c r="Q49" s="141">
        <f>+(A!O52-B!P52)/(I!Q79+H!Q63)</f>
        <v>-1.9050550696166509E-2</v>
      </c>
      <c r="R49" s="142">
        <f>+(A!P52-B!Q52)/(I!R79+H!R63)</f>
        <v>-1.371517337248181E-2</v>
      </c>
      <c r="S49" s="141">
        <f>+(A!Q52-B!R52)/(I!S79+H!S63)</f>
        <v>-1.7085069616343037E-2</v>
      </c>
      <c r="T49" s="142">
        <f>+(A!R52-B!S52)/(I!T79+H!T63)</f>
        <v>-1.2157659688641216E-2</v>
      </c>
      <c r="U49" s="141">
        <f>+(A!S52-B!T52)/(I!U79+H!U63)</f>
        <v>-1.4159200745731191E-2</v>
      </c>
      <c r="V49" s="142">
        <f>+(A!T52-B!U52)/(I!V79+H!V63)</f>
        <v>-1.4746065138496574E-2</v>
      </c>
      <c r="W49" s="141">
        <f>+(A!U52-B!V52)/(I!W79+H!W63)</f>
        <v>-1.5240387250276249E-2</v>
      </c>
      <c r="X49" s="142">
        <f>+(A!V52-B!W52)/(I!X79+H!X63)</f>
        <v>-1.6035825877326618E-2</v>
      </c>
      <c r="Y49" s="141">
        <f>+(A!W52-B!X52)/(I!Y79+H!Y63)</f>
        <v>-1.872892748039259E-2</v>
      </c>
      <c r="Z49" s="142">
        <f>+(A!X52-B!Y52)/(I!Z79+H!Z63)</f>
        <v>-1.7970630267913606E-2</v>
      </c>
      <c r="AA49" s="141">
        <f>+(A!Y52-B!Z52)/(I!AA79+H!AA63)</f>
        <v>-1.4413038873147972E-2</v>
      </c>
    </row>
    <row r="50" spans="4:27" x14ac:dyDescent="0.25">
      <c r="D50" s="154" t="s">
        <v>23</v>
      </c>
      <c r="E50" s="155"/>
      <c r="F50" s="140">
        <f>+(A!D53-B!E53)/(I!F80+H!F64)</f>
        <v>-1.0856988884478279E-2</v>
      </c>
      <c r="G50" s="141">
        <f>+(A!E53-B!F53)/(I!G80+H!G64)</f>
        <v>-1.2905023193507857E-2</v>
      </c>
      <c r="H50" s="142">
        <f>+(A!F53-B!G53)/(I!H80+H!H64)</f>
        <v>-8.8546722883916414E-3</v>
      </c>
      <c r="I50" s="141">
        <f>+(A!G53-B!H53)/(I!I80+H!I64)</f>
        <v>-1.0233047274065526E-2</v>
      </c>
      <c r="J50" s="142">
        <f>+(A!H53-B!I53)/(I!J80+H!J64)</f>
        <v>-7.4211676676688917E-3</v>
      </c>
      <c r="K50" s="141">
        <f>+(A!I53-B!J53)/(I!K80+H!K64)</f>
        <v>-6.3615498309259793E-3</v>
      </c>
      <c r="L50" s="142">
        <f>+(A!J53-B!K53)/(I!L80+H!L64)</f>
        <v>-7.3013088898122571E-3</v>
      </c>
      <c r="M50" s="141">
        <f>+(A!K53-B!L53)/(I!M80+H!M64)</f>
        <v>-4.2901751393664292E-3</v>
      </c>
      <c r="N50" s="142">
        <f>+(A!L53-B!M53)/(I!N80+H!N64)</f>
        <v>5.7135068362655812E-3</v>
      </c>
      <c r="O50" s="141">
        <f>+(A!M53-B!N53)/(I!O80+H!O64)</f>
        <v>3.5709569213522485E-3</v>
      </c>
      <c r="P50" s="142">
        <f>+(A!N53-B!O53)/(I!P80+H!P64)</f>
        <v>5.8591580855900495E-3</v>
      </c>
      <c r="Q50" s="141">
        <f>+(A!O53-B!P53)/(I!Q80+H!Q64)</f>
        <v>6.3277163293986236E-3</v>
      </c>
      <c r="R50" s="142">
        <f>+(A!P53-B!Q53)/(I!R80+H!R64)</f>
        <v>-6.2751810159086931E-3</v>
      </c>
      <c r="S50" s="141">
        <f>+(A!Q53-B!R53)/(I!S80+H!S64)</f>
        <v>-1.140491565379613E-2</v>
      </c>
      <c r="T50" s="142">
        <f>+(A!R53-B!S53)/(I!T80+H!T64)</f>
        <v>-6.1516223647212313E-3</v>
      </c>
      <c r="U50" s="141">
        <f>+(A!S53-B!T53)/(I!U80+H!U64)</f>
        <v>-4.8301835968128778E-3</v>
      </c>
      <c r="V50" s="142">
        <f>+(A!T53-B!U53)/(I!V80+H!V64)</f>
        <v>-1.0915863404818588E-2</v>
      </c>
      <c r="W50" s="141">
        <f>+(A!U53-B!V53)/(I!W80+H!W64)</f>
        <v>-1.1703535731466349E-2</v>
      </c>
      <c r="X50" s="142">
        <f>+(A!V53-B!W53)/(I!X80+H!X64)</f>
        <v>-1.2867141783071114E-2</v>
      </c>
      <c r="Y50" s="141">
        <f>+(A!W53-B!X53)/(I!Y80+H!Y64)</f>
        <v>-1.622093678459112E-2</v>
      </c>
      <c r="Z50" s="142">
        <f>+(A!X53-B!Y53)/(I!Z80+H!Z64)</f>
        <v>-1.6347368710891402E-2</v>
      </c>
      <c r="AA50" s="141">
        <f>+(A!Y53-B!Z53)/(I!AA80+H!AA64)</f>
        <v>-1.7429224035187742E-2</v>
      </c>
    </row>
    <row r="51" spans="4:27" x14ac:dyDescent="0.25">
      <c r="D51" s="161" t="s">
        <v>24</v>
      </c>
      <c r="E51" s="162"/>
      <c r="F51" s="140">
        <f>+(A!D54-B!E54)/(I!F81+H!F65)</f>
        <v>-3.0806271861469295E-2</v>
      </c>
      <c r="G51" s="141">
        <f>+(A!E54-B!F54)/(I!G81+H!G65)</f>
        <v>-2.240068853679E-2</v>
      </c>
      <c r="H51" s="142">
        <f>+(A!F54-B!G54)/(I!H81+H!H65)</f>
        <v>-3.4640902092703964E-2</v>
      </c>
      <c r="I51" s="141">
        <f>+(A!G54-B!H54)/(I!I81+H!I65)</f>
        <v>-3.6011087082360893E-2</v>
      </c>
      <c r="J51" s="142">
        <f>+(A!H54-B!I54)/(I!J81+H!J65)</f>
        <v>-3.0363061706533592E-2</v>
      </c>
      <c r="K51" s="141">
        <f>+(A!I54-B!J54)/(I!K81+H!K65)</f>
        <v>-3.614660974261201E-2</v>
      </c>
      <c r="L51" s="142">
        <f>+(A!J54-B!K54)/(I!L81+H!L65)</f>
        <v>-2.7339375427608854E-2</v>
      </c>
      <c r="M51" s="141">
        <f>+(A!K54-B!L54)/(I!M81+H!M65)</f>
        <v>-3.8258700137271034E-2</v>
      </c>
      <c r="N51" s="142">
        <f>+(A!L54-B!M54)/(I!N81+H!N65)</f>
        <v>-3.3149178122666489E-2</v>
      </c>
      <c r="O51" s="141">
        <f>+(A!M54-B!N54)/(I!O81+H!O65)</f>
        <v>-4.8698231763753805E-2</v>
      </c>
      <c r="P51" s="142">
        <f>+(A!N54-B!O54)/(I!P81+H!P65)</f>
        <v>-4.0030787104636069E-2</v>
      </c>
      <c r="Q51" s="141">
        <f>+(A!O54-B!P54)/(I!Q81+H!Q65)</f>
        <v>-4.2430565712078816E-2</v>
      </c>
      <c r="R51" s="142">
        <f>+(A!P54-B!Q54)/(I!R81+H!R65)</f>
        <v>-4.1556149584835132E-2</v>
      </c>
      <c r="S51" s="141">
        <f>+(A!Q54-B!R54)/(I!S81+H!S65)</f>
        <v>-3.1376391485019903E-2</v>
      </c>
      <c r="T51" s="142">
        <f>+(A!R54-B!S54)/(I!T81+H!T65)</f>
        <v>-3.0221191189077956E-2</v>
      </c>
      <c r="U51" s="141">
        <f>+(A!S54-B!T54)/(I!U81+H!U65)</f>
        <v>-3.602660763501727E-2</v>
      </c>
      <c r="V51" s="142">
        <f>+(A!T54-B!U54)/(I!V81+H!V65)</f>
        <v>-3.4398298918049477E-2</v>
      </c>
      <c r="W51" s="141">
        <f>+(A!U54-B!V54)/(I!W81+H!W65)</f>
        <v>-3.6002193848240008E-2</v>
      </c>
      <c r="X51" s="142">
        <f>+(A!V54-B!W54)/(I!X81+H!X65)</f>
        <v>-3.4042301042439001E-2</v>
      </c>
      <c r="Y51" s="141">
        <f>+(A!W54-B!X54)/(I!Y81+H!Y65)</f>
        <v>-3.4495612060284696E-2</v>
      </c>
      <c r="Z51" s="142">
        <f>+(A!X54-B!Y54)/(I!Z81+H!Z65)</f>
        <v>-2.8684871538856023E-2</v>
      </c>
      <c r="AA51" s="141">
        <f>+(A!Y54-B!Z54)/(I!AA81+H!AA65)</f>
        <v>-2.871782344551628E-2</v>
      </c>
    </row>
    <row r="52" spans="4:27" x14ac:dyDescent="0.25">
      <c r="D52" s="154" t="s">
        <v>25</v>
      </c>
      <c r="E52" s="155"/>
      <c r="F52" s="140">
        <f>+(A!D55-B!E55)/(I!F82+H!F66)</f>
        <v>-4.3535232460870264E-3</v>
      </c>
      <c r="G52" s="141">
        <f>+(A!E55-B!F55)/(I!G82+H!G66)</f>
        <v>-3.6443781391287469E-3</v>
      </c>
      <c r="H52" s="142">
        <f>+(A!F55-B!G55)/(I!H82+H!H66)</f>
        <v>-4.2753349610732535E-3</v>
      </c>
      <c r="I52" s="141">
        <f>+(A!G55-B!H55)/(I!I82+H!I66)</f>
        <v>-4.2654478306979231E-3</v>
      </c>
      <c r="J52" s="142">
        <f>+(A!H55-B!I55)/(I!J82+H!J66)</f>
        <v>-4.3259084891331279E-3</v>
      </c>
      <c r="K52" s="141">
        <f>+(A!I55-B!J55)/(I!K82+H!K66)</f>
        <v>-4.1519797695048506E-3</v>
      </c>
      <c r="L52" s="142">
        <f>+(A!J55-B!K55)/(I!L82+H!L66)</f>
        <v>-5.6376477963317722E-3</v>
      </c>
      <c r="M52" s="141">
        <f>+(A!K55-B!L55)/(I!M82+H!M66)</f>
        <v>-5.5492087165732945E-3</v>
      </c>
      <c r="N52" s="142">
        <f>+(A!L55-B!M55)/(I!N82+H!N66)</f>
        <v>-6.1229568500665759E-3</v>
      </c>
      <c r="O52" s="141">
        <f>+(A!M55-B!N55)/(I!O82+H!O66)</f>
        <v>-5.669405988221121E-3</v>
      </c>
      <c r="P52" s="142">
        <f>+(A!N55-B!O55)/(I!P82+H!P66)</f>
        <v>-3.8316304012512609E-3</v>
      </c>
      <c r="Q52" s="141">
        <f>+(A!O55-B!P55)/(I!Q82+H!Q66)</f>
        <v>-4.2450567726322018E-3</v>
      </c>
      <c r="R52" s="142">
        <f>+(A!P55-B!Q55)/(I!R82+H!R66)</f>
        <v>-3.2169111131556682E-3</v>
      </c>
      <c r="S52" s="141">
        <f>+(A!Q55-B!R55)/(I!S82+H!S66)</f>
        <v>-3.8704483438482579E-3</v>
      </c>
      <c r="T52" s="142">
        <f>+(A!R55-B!S55)/(I!T82+H!T66)</f>
        <v>-6.1906894644195663E-3</v>
      </c>
      <c r="U52" s="141">
        <f>+(A!S55-B!T55)/(I!U82+H!U66)</f>
        <v>-5.790471196511055E-3</v>
      </c>
      <c r="V52" s="142">
        <f>+(A!T55-B!U55)/(I!V82+H!V66)</f>
        <v>-4.3300467053170146E-3</v>
      </c>
      <c r="W52" s="141">
        <f>+(A!U55-B!V55)/(I!W82+H!W66)</f>
        <v>-4.9102117586330481E-3</v>
      </c>
      <c r="X52" s="142">
        <f>+(A!V55-B!W55)/(I!X82+H!X66)</f>
        <v>-4.5219805574438898E-3</v>
      </c>
      <c r="Y52" s="141">
        <f>+(A!W55-B!X55)/(I!Y82+H!Y66)</f>
        <v>-7.6470560664599566E-3</v>
      </c>
      <c r="Z52" s="142">
        <f>+(A!X55-B!Y55)/(I!Z82+H!Z66)</f>
        <v>-1.0496188213208892E-2</v>
      </c>
      <c r="AA52" s="141">
        <f>+(A!Y55-B!Z55)/(I!AA82+H!AA66)</f>
        <v>-5.5832256470638632E-3</v>
      </c>
    </row>
    <row r="53" spans="4:27" ht="15.75" thickBot="1" x14ac:dyDescent="0.3">
      <c r="D53" s="163" t="s">
        <v>26</v>
      </c>
      <c r="E53" s="164"/>
      <c r="F53" s="143">
        <f>+(A!D56-B!E56)/(I!F83+H!F67)</f>
        <v>1.0232394665137484E-2</v>
      </c>
      <c r="G53" s="144">
        <f>+(A!E56-B!F56)/(I!G83+H!G67)</f>
        <v>1.5057090520668307E-2</v>
      </c>
      <c r="H53" s="145">
        <f>+(A!F56-B!G56)/(I!H83+H!H67)</f>
        <v>1.8385981385073243E-2</v>
      </c>
      <c r="I53" s="144">
        <f>+(A!G56-B!H56)/(I!I83+H!I67)</f>
        <v>-1.0940439302225421E-3</v>
      </c>
      <c r="J53" s="145">
        <f>+(A!H56-B!I56)/(I!J83+H!J67)</f>
        <v>-7.8087619752818869E-4</v>
      </c>
      <c r="K53" s="144">
        <f>+(A!I56-B!J56)/(I!K83+H!K67)</f>
        <v>-3.0988447638236423E-3</v>
      </c>
      <c r="L53" s="145">
        <f>+(A!J56-B!K56)/(I!L83+H!L67)</f>
        <v>-4.2754472465721441E-4</v>
      </c>
      <c r="M53" s="144">
        <f>+(A!K56-B!L56)/(I!M83+H!M67)</f>
        <v>-1.021504348927983E-4</v>
      </c>
      <c r="N53" s="145">
        <f>+(A!L56-B!M56)/(I!N83+H!N67)</f>
        <v>-2.6261364584160298E-5</v>
      </c>
      <c r="O53" s="144">
        <f>+(A!M56-B!N56)/(I!O83+H!O67)</f>
        <v>-2.7337315803137617E-5</v>
      </c>
      <c r="P53" s="145">
        <f>+(A!N56-B!O56)/(I!P83+H!P67)</f>
        <v>-7.2212747696305836E-5</v>
      </c>
      <c r="Q53" s="144">
        <f>+(A!O56-B!P56)/(I!Q83+H!Q67)</f>
        <v>-7.436233426368771E-5</v>
      </c>
      <c r="R53" s="145">
        <f>+(A!P56-B!Q56)/(I!R83+H!R67)</f>
        <v>-4.0892603762160629E-5</v>
      </c>
      <c r="S53" s="144">
        <f>+(A!Q56-B!R56)/(I!S83+H!S67)</f>
        <v>-3.2033131632939693E-5</v>
      </c>
      <c r="T53" s="145">
        <f>+(A!R56-B!S56)/(I!T83+H!T67)</f>
        <v>-1.6582438516451336E-5</v>
      </c>
      <c r="U53" s="144">
        <f>+(A!S56-B!T56)/(I!U83+H!U67)</f>
        <v>-1.0067514272122995E-5</v>
      </c>
      <c r="V53" s="145">
        <f>+(A!T56-B!U56)/(I!V83+H!V67)</f>
        <v>1.0603029670056234E-5</v>
      </c>
      <c r="W53" s="144">
        <f>+(A!U56-B!V56)/(I!W83+H!W67)</f>
        <v>-9.8595431532944849E-6</v>
      </c>
      <c r="X53" s="145">
        <f>+(A!V56-B!W56)/(I!X83+H!X67)</f>
        <v>7.8697662091037024E-6</v>
      </c>
      <c r="Y53" s="144">
        <f>+(A!W56-B!X56)/(I!Y83+H!Y67)</f>
        <v>-9.9420199617114549E-6</v>
      </c>
      <c r="Z53" s="145">
        <f>+(A!X56-B!Y56)/(I!Z83+H!Z67)</f>
        <v>-6.7960261915569385E-5</v>
      </c>
      <c r="AA53" s="144">
        <f>+(A!Y56-B!Z56)/(I!AA83+H!AA67)</f>
        <v>2.5220466132268796E-6</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59" t="s">
        <v>16</v>
      </c>
      <c r="E57" s="160"/>
      <c r="F57" s="111">
        <v>13883488.255999999</v>
      </c>
      <c r="G57" s="112">
        <v>13680470.016000001</v>
      </c>
      <c r="H57" s="111">
        <v>15378803.711999999</v>
      </c>
      <c r="I57" s="112">
        <v>14677125.119999999</v>
      </c>
      <c r="J57" s="111">
        <v>10659186.687999999</v>
      </c>
      <c r="K57" s="112">
        <v>11757001.450999999</v>
      </c>
      <c r="L57" s="111">
        <v>12820352.186000001</v>
      </c>
      <c r="M57" s="112">
        <v>12689965.005999999</v>
      </c>
      <c r="N57" s="111">
        <v>13880612.939999999</v>
      </c>
      <c r="O57" s="112">
        <v>17099536.991999999</v>
      </c>
      <c r="P57" s="111">
        <v>21204162.067000002</v>
      </c>
      <c r="Q57" s="112">
        <v>26162439.964000002</v>
      </c>
      <c r="R57" s="111">
        <v>32897045.324999999</v>
      </c>
      <c r="S57" s="112">
        <v>39668840.244999997</v>
      </c>
      <c r="T57" s="111">
        <v>32897671.469999999</v>
      </c>
      <c r="U57" s="112">
        <v>40682507.645999998</v>
      </c>
      <c r="V57" s="111">
        <v>54674822.112999998</v>
      </c>
      <c r="W57" s="112">
        <v>58087854.464000002</v>
      </c>
      <c r="X57" s="111">
        <v>59381196.537</v>
      </c>
      <c r="Y57" s="112">
        <v>64027609.807999998</v>
      </c>
      <c r="Z57" s="111">
        <v>54035533.652999997</v>
      </c>
      <c r="AA57" s="113">
        <v>44831142.873999998</v>
      </c>
    </row>
    <row r="58" spans="4:27" x14ac:dyDescent="0.25">
      <c r="D58" s="154" t="s">
        <v>17</v>
      </c>
      <c r="E58" s="155"/>
      <c r="F58" s="114">
        <v>1059003.3529999999</v>
      </c>
      <c r="G58" s="115">
        <v>1388221.4990000001</v>
      </c>
      <c r="H58" s="114">
        <v>1385154.602</v>
      </c>
      <c r="I58" s="115">
        <v>1402805.66</v>
      </c>
      <c r="J58" s="114">
        <v>1075103.058</v>
      </c>
      <c r="K58" s="115">
        <v>1115048.2949999999</v>
      </c>
      <c r="L58" s="114">
        <v>1201348.7849999999</v>
      </c>
      <c r="M58" s="115">
        <v>1206032.7879999999</v>
      </c>
      <c r="N58" s="114">
        <v>1197608.871</v>
      </c>
      <c r="O58" s="115">
        <v>1374285.8259999999</v>
      </c>
      <c r="P58" s="114">
        <v>1485158.7860000001</v>
      </c>
      <c r="Q58" s="115">
        <v>1890249.9850000001</v>
      </c>
      <c r="R58" s="114">
        <v>2513325.048</v>
      </c>
      <c r="S58" s="115">
        <v>3344757.426</v>
      </c>
      <c r="T58" s="114">
        <v>2808656.2429999998</v>
      </c>
      <c r="U58" s="115">
        <v>3183462.34</v>
      </c>
      <c r="V58" s="114">
        <v>4121230.5290000001</v>
      </c>
      <c r="W58" s="115">
        <v>4825274.6390000004</v>
      </c>
      <c r="X58" s="114">
        <v>4847604.4359999998</v>
      </c>
      <c r="Y58" s="115">
        <v>4888451.95</v>
      </c>
      <c r="Z58" s="114">
        <v>4460743.5199999996</v>
      </c>
      <c r="AA58" s="116">
        <v>4538959.7549999999</v>
      </c>
    </row>
    <row r="59" spans="4:27" x14ac:dyDescent="0.25">
      <c r="D59" s="161" t="s">
        <v>18</v>
      </c>
      <c r="E59" s="162"/>
      <c r="F59" s="117">
        <v>64571.411</v>
      </c>
      <c r="G59" s="118">
        <v>85870.33</v>
      </c>
      <c r="H59" s="117">
        <v>100703.848</v>
      </c>
      <c r="I59" s="118">
        <v>90012.235000000001</v>
      </c>
      <c r="J59" s="117">
        <v>102118.345</v>
      </c>
      <c r="K59" s="118">
        <v>76908.659</v>
      </c>
      <c r="L59" s="117">
        <v>98757.85</v>
      </c>
      <c r="M59" s="118">
        <v>83622.975000000006</v>
      </c>
      <c r="N59" s="117">
        <v>91223.023000000001</v>
      </c>
      <c r="O59" s="118">
        <v>118649.251</v>
      </c>
      <c r="P59" s="117">
        <v>93744.350999999995</v>
      </c>
      <c r="Q59" s="118">
        <v>104619.52899999999</v>
      </c>
      <c r="R59" s="117">
        <v>129444.42600000001</v>
      </c>
      <c r="S59" s="118">
        <v>130126.861</v>
      </c>
      <c r="T59" s="117">
        <v>114201.489</v>
      </c>
      <c r="U59" s="118">
        <v>126803.3</v>
      </c>
      <c r="V59" s="117">
        <v>159474.72200000001</v>
      </c>
      <c r="W59" s="118">
        <v>243603.16899999999</v>
      </c>
      <c r="X59" s="117">
        <v>264352.54300000001</v>
      </c>
      <c r="Y59" s="118">
        <v>277838.38199999998</v>
      </c>
      <c r="Z59" s="117">
        <v>362454.96399999998</v>
      </c>
      <c r="AA59" s="119">
        <v>480806.98200000002</v>
      </c>
    </row>
    <row r="60" spans="4:27" x14ac:dyDescent="0.25">
      <c r="D60" s="154" t="s">
        <v>19</v>
      </c>
      <c r="E60" s="155"/>
      <c r="F60" s="114">
        <v>493431.37300000002</v>
      </c>
      <c r="G60" s="115">
        <v>482098.46299999999</v>
      </c>
      <c r="H60" s="114">
        <v>529412.29</v>
      </c>
      <c r="I60" s="115">
        <v>442458.88699999999</v>
      </c>
      <c r="J60" s="114">
        <v>359748.18400000001</v>
      </c>
      <c r="K60" s="115">
        <v>487214.397</v>
      </c>
      <c r="L60" s="114">
        <v>439788.45699999999</v>
      </c>
      <c r="M60" s="115">
        <v>479874.89399999997</v>
      </c>
      <c r="N60" s="114">
        <v>524661.696</v>
      </c>
      <c r="O60" s="115">
        <v>557112.75699999998</v>
      </c>
      <c r="P60" s="114">
        <v>564595.853</v>
      </c>
      <c r="Q60" s="115">
        <v>681088.94900000002</v>
      </c>
      <c r="R60" s="114">
        <v>778156.38699999999</v>
      </c>
      <c r="S60" s="115">
        <v>920157.41799999995</v>
      </c>
      <c r="T60" s="114">
        <v>669918.46900000004</v>
      </c>
      <c r="U60" s="115">
        <v>861231.94900000002</v>
      </c>
      <c r="V60" s="114">
        <v>1009258.7709999999</v>
      </c>
      <c r="W60" s="115">
        <v>936071.64500000002</v>
      </c>
      <c r="X60" s="114">
        <v>913587.92500000005</v>
      </c>
      <c r="Y60" s="115">
        <v>942299.83799999999</v>
      </c>
      <c r="Z60" s="114">
        <v>866797.01</v>
      </c>
      <c r="AA60" s="116">
        <v>784473.098</v>
      </c>
    </row>
    <row r="61" spans="4:27" x14ac:dyDescent="0.25">
      <c r="D61" s="161" t="s">
        <v>20</v>
      </c>
      <c r="E61" s="162"/>
      <c r="F61" s="117">
        <v>387031.89199999999</v>
      </c>
      <c r="G61" s="118">
        <v>360688.93300000002</v>
      </c>
      <c r="H61" s="117">
        <v>451595.69400000002</v>
      </c>
      <c r="I61" s="118">
        <v>313823.27799999999</v>
      </c>
      <c r="J61" s="117">
        <v>262833.68</v>
      </c>
      <c r="K61" s="118">
        <v>241248.774</v>
      </c>
      <c r="L61" s="117">
        <v>196857.03400000001</v>
      </c>
      <c r="M61" s="118">
        <v>195922.22399999999</v>
      </c>
      <c r="N61" s="117">
        <v>244247.329</v>
      </c>
      <c r="O61" s="118">
        <v>267989.94699999999</v>
      </c>
      <c r="P61" s="117">
        <v>551262.28799999994</v>
      </c>
      <c r="Q61" s="118">
        <v>687232.44499999995</v>
      </c>
      <c r="R61" s="117">
        <v>913700.46200000006</v>
      </c>
      <c r="S61" s="118">
        <v>1814455.675</v>
      </c>
      <c r="T61" s="117">
        <v>1238418.93</v>
      </c>
      <c r="U61" s="118">
        <v>2080267.061</v>
      </c>
      <c r="V61" s="117">
        <v>3853231.4730000002</v>
      </c>
      <c r="W61" s="118">
        <v>5659974.0049999999</v>
      </c>
      <c r="X61" s="117">
        <v>6386699.7139999997</v>
      </c>
      <c r="Y61" s="118">
        <v>7554372.9469999997</v>
      </c>
      <c r="Z61" s="117">
        <v>5132630.2249999996</v>
      </c>
      <c r="AA61" s="119">
        <v>3832058.2749999999</v>
      </c>
    </row>
    <row r="62" spans="4:27" x14ac:dyDescent="0.25">
      <c r="D62" s="154" t="s">
        <v>21</v>
      </c>
      <c r="E62" s="155"/>
      <c r="F62" s="114">
        <v>122775.674</v>
      </c>
      <c r="G62" s="115">
        <v>140226.351</v>
      </c>
      <c r="H62" s="114">
        <v>119647.53599999999</v>
      </c>
      <c r="I62" s="115">
        <v>166770.43400000001</v>
      </c>
      <c r="J62" s="114">
        <v>128109.378</v>
      </c>
      <c r="K62" s="115">
        <v>117547.1</v>
      </c>
      <c r="L62" s="114">
        <v>105652.53599999999</v>
      </c>
      <c r="M62" s="115">
        <v>115282.681</v>
      </c>
      <c r="N62" s="114">
        <v>149218.38399999999</v>
      </c>
      <c r="O62" s="115">
        <v>173374.75200000001</v>
      </c>
      <c r="P62" s="114">
        <v>163269.568</v>
      </c>
      <c r="Q62" s="115">
        <v>171002.42499999999</v>
      </c>
      <c r="R62" s="114">
        <v>236318.019</v>
      </c>
      <c r="S62" s="115">
        <v>407619.75900000002</v>
      </c>
      <c r="T62" s="114">
        <v>289370.70699999999</v>
      </c>
      <c r="U62" s="115">
        <v>454537.19</v>
      </c>
      <c r="V62" s="114">
        <v>611455.09400000004</v>
      </c>
      <c r="W62" s="115">
        <v>602641.59299999999</v>
      </c>
      <c r="X62" s="114">
        <v>500826.34299999999</v>
      </c>
      <c r="Y62" s="115">
        <v>555650.07299999997</v>
      </c>
      <c r="Z62" s="114">
        <v>482593.22100000002</v>
      </c>
      <c r="AA62" s="116">
        <v>588183.75199999998</v>
      </c>
    </row>
    <row r="63" spans="4:27" x14ac:dyDescent="0.25">
      <c r="D63" s="161" t="s">
        <v>22</v>
      </c>
      <c r="E63" s="162"/>
      <c r="F63" s="117">
        <v>2514864.5469999998</v>
      </c>
      <c r="G63" s="118">
        <v>2488250.4369999999</v>
      </c>
      <c r="H63" s="117">
        <v>2735844.7059999998</v>
      </c>
      <c r="I63" s="118">
        <v>2733053.6460000002</v>
      </c>
      <c r="J63" s="117">
        <v>2357074.3029999998</v>
      </c>
      <c r="K63" s="118">
        <v>2732465.8539999998</v>
      </c>
      <c r="L63" s="117">
        <v>2783667.8509999998</v>
      </c>
      <c r="M63" s="118">
        <v>2836599.66</v>
      </c>
      <c r="N63" s="117">
        <v>3055469.31</v>
      </c>
      <c r="O63" s="118">
        <v>3693447.483</v>
      </c>
      <c r="P63" s="117">
        <v>4401427.6229999997</v>
      </c>
      <c r="Q63" s="118">
        <v>5230207.1469999999</v>
      </c>
      <c r="R63" s="117">
        <v>6088977.0499999998</v>
      </c>
      <c r="S63" s="118">
        <v>7407698.8870000001</v>
      </c>
      <c r="T63" s="117">
        <v>6123263.4709999999</v>
      </c>
      <c r="U63" s="118">
        <v>7456061.9749999996</v>
      </c>
      <c r="V63" s="117">
        <v>9202692.1400000006</v>
      </c>
      <c r="W63" s="118">
        <v>9833208.7009999994</v>
      </c>
      <c r="X63" s="117">
        <v>10318548.818</v>
      </c>
      <c r="Y63" s="118">
        <v>10785267.879000001</v>
      </c>
      <c r="Z63" s="117">
        <v>10043318.554</v>
      </c>
      <c r="AA63" s="119">
        <v>8954308.5170000009</v>
      </c>
    </row>
    <row r="64" spans="4:27" x14ac:dyDescent="0.25">
      <c r="D64" s="154" t="s">
        <v>23</v>
      </c>
      <c r="E64" s="155"/>
      <c r="F64" s="114">
        <v>2405514.9169999999</v>
      </c>
      <c r="G64" s="115">
        <v>2256821.9300000002</v>
      </c>
      <c r="H64" s="114">
        <v>2487905.3909999998</v>
      </c>
      <c r="I64" s="115">
        <v>2341007.4180000001</v>
      </c>
      <c r="J64" s="114">
        <v>1652493.68</v>
      </c>
      <c r="K64" s="115">
        <v>2106017.1809999999</v>
      </c>
      <c r="L64" s="114">
        <v>2093493.2819999999</v>
      </c>
      <c r="M64" s="115">
        <v>2041621.0819999999</v>
      </c>
      <c r="N64" s="114">
        <v>2186468.3259999999</v>
      </c>
      <c r="O64" s="115">
        <v>2944836.736</v>
      </c>
      <c r="P64" s="114">
        <v>3659480.4279999998</v>
      </c>
      <c r="Q64" s="115">
        <v>4609381.79</v>
      </c>
      <c r="R64" s="114">
        <v>5793730.6540000001</v>
      </c>
      <c r="S64" s="115">
        <v>6713758.6710000001</v>
      </c>
      <c r="T64" s="114">
        <v>4930120.8990000002</v>
      </c>
      <c r="U64" s="115">
        <v>6389495.318</v>
      </c>
      <c r="V64" s="114">
        <v>8551982.5800000001</v>
      </c>
      <c r="W64" s="115">
        <v>8651594.9399999995</v>
      </c>
      <c r="X64" s="114">
        <v>8321242.9879999999</v>
      </c>
      <c r="Y64" s="115">
        <v>9041363.909</v>
      </c>
      <c r="Z64" s="114">
        <v>7581940.1890000002</v>
      </c>
      <c r="AA64" s="116">
        <v>6493445.5609999998</v>
      </c>
    </row>
    <row r="65" spans="4:27" x14ac:dyDescent="0.25">
      <c r="D65" s="161" t="s">
        <v>24</v>
      </c>
      <c r="E65" s="162"/>
      <c r="F65" s="117">
        <v>5184310.301</v>
      </c>
      <c r="G65" s="118">
        <v>5124888.693</v>
      </c>
      <c r="H65" s="117">
        <v>6015035.7929999996</v>
      </c>
      <c r="I65" s="118">
        <v>5669700.5800000001</v>
      </c>
      <c r="J65" s="117">
        <v>3675118.423</v>
      </c>
      <c r="K65" s="118">
        <v>3867022.8730000001</v>
      </c>
      <c r="L65" s="117">
        <v>4745504.3490000004</v>
      </c>
      <c r="M65" s="118">
        <v>4667370.2419999996</v>
      </c>
      <c r="N65" s="117">
        <v>5263917.4529999997</v>
      </c>
      <c r="O65" s="118">
        <v>6656391.8530000001</v>
      </c>
      <c r="P65" s="117">
        <v>8563775.6060000006</v>
      </c>
      <c r="Q65" s="118">
        <v>10508883.044</v>
      </c>
      <c r="R65" s="117">
        <v>13598246.868000001</v>
      </c>
      <c r="S65" s="118">
        <v>15562937.991</v>
      </c>
      <c r="T65" s="117">
        <v>13737789.884</v>
      </c>
      <c r="U65" s="118">
        <v>16272903.119999999</v>
      </c>
      <c r="V65" s="117">
        <v>22262263.298</v>
      </c>
      <c r="W65" s="118">
        <v>21860259.855999999</v>
      </c>
      <c r="X65" s="117">
        <v>22097769.783</v>
      </c>
      <c r="Y65" s="118">
        <v>23715196.859000001</v>
      </c>
      <c r="Z65" s="117">
        <v>19890561.035</v>
      </c>
      <c r="AA65" s="119">
        <v>14740058.65</v>
      </c>
    </row>
    <row r="66" spans="4:27" x14ac:dyDescent="0.25">
      <c r="D66" s="154" t="s">
        <v>25</v>
      </c>
      <c r="E66" s="155"/>
      <c r="F66" s="114">
        <v>992083.56299999997</v>
      </c>
      <c r="G66" s="115">
        <v>1046623.542</v>
      </c>
      <c r="H66" s="114">
        <v>1251799.273</v>
      </c>
      <c r="I66" s="115">
        <v>1257483.2760000001</v>
      </c>
      <c r="J66" s="114">
        <v>928736.09900000005</v>
      </c>
      <c r="K66" s="115">
        <v>991960.34600000002</v>
      </c>
      <c r="L66" s="114">
        <v>1033912.497</v>
      </c>
      <c r="M66" s="115">
        <v>1052853.9110000001</v>
      </c>
      <c r="N66" s="114">
        <v>1093195.936</v>
      </c>
      <c r="O66" s="115">
        <v>1199895.064</v>
      </c>
      <c r="P66" s="114">
        <v>1566451.058</v>
      </c>
      <c r="Q66" s="115">
        <v>2024033.0190000001</v>
      </c>
      <c r="R66" s="114">
        <v>2545160.2059999998</v>
      </c>
      <c r="S66" s="115">
        <v>3044256.6830000002</v>
      </c>
      <c r="T66" s="114">
        <v>2717235.6430000002</v>
      </c>
      <c r="U66" s="115">
        <v>3520190.088</v>
      </c>
      <c r="V66" s="114">
        <v>4399797.0870000003</v>
      </c>
      <c r="W66" s="115">
        <v>4917366.7120000003</v>
      </c>
      <c r="X66" s="114">
        <v>5078034.9970000004</v>
      </c>
      <c r="Y66" s="115">
        <v>5604403.3789999997</v>
      </c>
      <c r="Z66" s="114">
        <v>4597374.8760000002</v>
      </c>
      <c r="AA66" s="116">
        <v>3903629.28</v>
      </c>
    </row>
    <row r="67" spans="4:27" ht="15.75" thickBot="1" x14ac:dyDescent="0.3">
      <c r="D67" s="163" t="s">
        <v>26</v>
      </c>
      <c r="E67" s="164"/>
      <c r="F67" s="120">
        <v>659901.10199999996</v>
      </c>
      <c r="G67" s="121">
        <v>306779.84899999999</v>
      </c>
      <c r="H67" s="120">
        <v>301704.717</v>
      </c>
      <c r="I67" s="121">
        <v>260009.761</v>
      </c>
      <c r="J67" s="120">
        <v>117851.645</v>
      </c>
      <c r="K67" s="121">
        <v>21567.971000000001</v>
      </c>
      <c r="L67" s="120">
        <v>121369.545</v>
      </c>
      <c r="M67" s="121">
        <v>10784.549000000001</v>
      </c>
      <c r="N67" s="120">
        <v>74602.611999999994</v>
      </c>
      <c r="O67" s="121">
        <v>113553.323</v>
      </c>
      <c r="P67" s="120">
        <v>154996.55300000001</v>
      </c>
      <c r="Q67" s="121">
        <v>255741.80900000001</v>
      </c>
      <c r="R67" s="120">
        <v>299986.38900000002</v>
      </c>
      <c r="S67" s="121">
        <v>323071.04100000003</v>
      </c>
      <c r="T67" s="120">
        <v>268695.91499999998</v>
      </c>
      <c r="U67" s="121">
        <v>337555.48599999998</v>
      </c>
      <c r="V67" s="120">
        <v>503436.58600000001</v>
      </c>
      <c r="W67" s="121">
        <v>557859.36899999995</v>
      </c>
      <c r="X67" s="120">
        <v>652529.09600000002</v>
      </c>
      <c r="Y67" s="121">
        <v>662764.68400000001</v>
      </c>
      <c r="Z67" s="120">
        <v>617120.11300000001</v>
      </c>
      <c r="AA67" s="122">
        <v>515219.05499999999</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3"/>
  <sheetViews>
    <sheetView showGridLines="0" workbookViewId="0">
      <selection activeCell="D21" sqref="D21"/>
    </sheetView>
  </sheetViews>
  <sheetFormatPr baseColWidth="10" defaultRowHeight="15" x14ac:dyDescent="0.25"/>
  <cols>
    <col min="5" max="5" width="20.7109375" customWidth="1"/>
    <col min="6" max="27" width="17.85546875" customWidth="1"/>
  </cols>
  <sheetData>
    <row r="7" spans="2:5" x14ac:dyDescent="0.25">
      <c r="B7" s="156" t="s">
        <v>51</v>
      </c>
      <c r="C7" s="167"/>
      <c r="D7" s="167"/>
      <c r="E7" s="167"/>
    </row>
    <row r="8" spans="2:5" x14ac:dyDescent="0.25">
      <c r="B8" s="167"/>
      <c r="C8" s="167"/>
      <c r="D8" s="167"/>
      <c r="E8" s="167"/>
    </row>
    <row r="9" spans="2:5" x14ac:dyDescent="0.25">
      <c r="B9" s="167"/>
      <c r="C9" s="167"/>
      <c r="D9" s="167"/>
      <c r="E9" s="167"/>
    </row>
    <row r="10" spans="2:5" x14ac:dyDescent="0.25">
      <c r="B10" s="167"/>
      <c r="C10" s="167"/>
      <c r="D10" s="167"/>
      <c r="E10" s="167"/>
    </row>
    <row r="11" spans="2:5" x14ac:dyDescent="0.25">
      <c r="B11" s="167"/>
      <c r="C11" s="167"/>
      <c r="D11" s="167"/>
      <c r="E11" s="167"/>
    </row>
    <row r="12" spans="2:5" x14ac:dyDescent="0.25">
      <c r="B12" s="167"/>
      <c r="C12" s="167"/>
      <c r="D12" s="167"/>
      <c r="E12" s="167"/>
    </row>
    <row r="13" spans="2:5" x14ac:dyDescent="0.25">
      <c r="B13" s="167"/>
      <c r="C13" s="167"/>
      <c r="D13" s="167"/>
      <c r="E13" s="167"/>
    </row>
    <row r="14" spans="2:5" x14ac:dyDescent="0.25">
      <c r="B14" s="167"/>
      <c r="C14" s="167"/>
      <c r="D14" s="167"/>
      <c r="E14" s="167"/>
    </row>
    <row r="15" spans="2:5" x14ac:dyDescent="0.25">
      <c r="B15" s="167"/>
      <c r="C15" s="167"/>
      <c r="D15" s="167"/>
      <c r="E15" s="167"/>
    </row>
    <row r="16" spans="2:5" x14ac:dyDescent="0.25">
      <c r="B16" s="167"/>
      <c r="C16" s="167"/>
      <c r="D16" s="167"/>
      <c r="E16" s="167"/>
    </row>
    <row r="17" spans="2:15" x14ac:dyDescent="0.25">
      <c r="B17" s="157" t="s">
        <v>3</v>
      </c>
      <c r="C17" s="157"/>
      <c r="D17" s="157"/>
      <c r="G17" s="157" t="s">
        <v>3</v>
      </c>
      <c r="H17" s="157"/>
      <c r="I17" s="157"/>
      <c r="M17" s="157" t="s">
        <v>3</v>
      </c>
      <c r="N17" s="157"/>
      <c r="O17" s="157"/>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02" t="s">
        <v>27</v>
      </c>
      <c r="E46" s="203"/>
      <c r="F46" s="76"/>
      <c r="G46" s="100"/>
      <c r="H46" s="76"/>
      <c r="I46" s="100"/>
      <c r="J46" s="76"/>
      <c r="K46" s="100"/>
      <c r="L46" s="76"/>
      <c r="M46" s="100"/>
      <c r="N46" s="76"/>
      <c r="O46" s="100"/>
      <c r="P46" s="76"/>
      <c r="Q46" s="100"/>
      <c r="R46" s="76"/>
      <c r="S46" s="100"/>
      <c r="T46" s="76"/>
      <c r="U46" s="100"/>
      <c r="V46" s="76"/>
      <c r="W46" s="100"/>
      <c r="X46" s="76"/>
      <c r="Y46" s="100"/>
      <c r="Z46" s="76"/>
      <c r="AA46" s="101"/>
    </row>
    <row r="47" spans="4:27" x14ac:dyDescent="0.25">
      <c r="D47" s="198" t="s">
        <v>17</v>
      </c>
      <c r="E47" s="199"/>
      <c r="F47" s="125">
        <f>+(A!D47/A!$D$46)/(I!F74/I!$F$73)</f>
        <v>2.1809524307405987</v>
      </c>
      <c r="G47" s="125">
        <f>+(A!E47/A!$D$46)/(I!G74/I!$F$73)</f>
        <v>1.2396458868604721</v>
      </c>
      <c r="H47" s="125">
        <f>+(A!F47/A!$D$46)/(I!H74/I!$F$73)</f>
        <v>1.6052825979300931</v>
      </c>
      <c r="I47" s="125">
        <f>+(A!G47/A!$D$46)/(I!I74/I!$F$73)</f>
        <v>1.0766976647484061</v>
      </c>
      <c r="J47" s="125">
        <f>+(A!H47/A!$D$46)/(I!J74/I!$F$73)</f>
        <v>1.5593826534514559</v>
      </c>
      <c r="K47" s="125">
        <f>+(A!I47/A!$D$46)/(I!K74/I!$F$73)</f>
        <v>1.4763809837646251</v>
      </c>
      <c r="L47" s="125">
        <f>+(A!J47/A!$D$46)/(I!L74/I!$F$73)</f>
        <v>1.0835700887593926</v>
      </c>
      <c r="M47" s="125">
        <f>+(A!K47/A!$D$46)/(I!M74/I!$F$73)</f>
        <v>1.0428588125745455</v>
      </c>
      <c r="N47" s="125">
        <f>+(A!L47/A!$D$46)/(I!N74/I!$F$73)</f>
        <v>1.1628807380703841</v>
      </c>
      <c r="O47" s="125">
        <f>+(A!M47/A!$D$46)/(I!O74/I!$F$73)</f>
        <v>1.3513858797535068</v>
      </c>
      <c r="P47" s="125">
        <f>+(A!N47/A!$D$46)/(I!P74/I!$F$73)</f>
        <v>2.0939343717952705</v>
      </c>
      <c r="Q47" s="125">
        <f>+(A!O47/A!$D$46)/(I!Q74/I!$F$73)</f>
        <v>1.9446231001807086</v>
      </c>
      <c r="R47" s="125">
        <f>+(A!P47/A!$D$46)/(I!R74/I!$F$73)</f>
        <v>1.7413373348074495</v>
      </c>
      <c r="S47" s="125">
        <f>+(A!Q47/A!$D$46)/(I!S74/I!$F$73)</f>
        <v>1.9755302549407192</v>
      </c>
      <c r="T47" s="125">
        <f>+(A!R47/A!$D$46)/(I!T74/I!$F$73)</f>
        <v>2.5834263934272501</v>
      </c>
      <c r="U47" s="125">
        <f>+(A!S47/A!$D$46)/(I!U74/I!$F$73)</f>
        <v>3.8014528462756134</v>
      </c>
      <c r="V47" s="125">
        <f>+(A!T47/A!$D$46)/(I!V74/I!$F$73)</f>
        <v>4.4643775161579402</v>
      </c>
      <c r="W47" s="125">
        <f>+(A!U47/A!$D$46)/(I!W74/I!$F$73)</f>
        <v>3.0109727072850871</v>
      </c>
      <c r="X47" s="125">
        <f>+(A!V47/A!$D$46)/(I!X74/I!$F$73)</f>
        <v>2.7568262053689048</v>
      </c>
      <c r="Y47" s="125">
        <f>+(A!W47/A!$D$46)/(I!Y74/I!$F$73)</f>
        <v>3.6586074053607067</v>
      </c>
      <c r="Z47" s="125">
        <f>+(A!X47/A!$D$46)/(I!Z74/I!$F$73)</f>
        <v>3.4391580327645594</v>
      </c>
      <c r="AA47" s="125">
        <f>+(A!Y47/A!$D$46)/(I!AA74/I!$F$73)</f>
        <v>4.4518915595015685</v>
      </c>
    </row>
    <row r="48" spans="4:27" x14ac:dyDescent="0.25">
      <c r="D48" s="200" t="s">
        <v>18</v>
      </c>
      <c r="E48" s="201"/>
      <c r="F48" s="110">
        <f>+(A!D48/A!$D$46)/(I!F75/I!$F$73)</f>
        <v>0</v>
      </c>
      <c r="G48" s="110">
        <f>+(A!E48/A!$D$46)/(I!G75/I!$F$73)</f>
        <v>0</v>
      </c>
      <c r="H48" s="110">
        <f>+(A!F48/A!$D$46)/(I!H75/I!$F$73)</f>
        <v>0</v>
      </c>
      <c r="I48" s="110">
        <f>+(A!G48/A!$D$46)/(I!I75/I!$F$73)</f>
        <v>0</v>
      </c>
      <c r="J48" s="110">
        <f>+(A!H48/A!$D$46)/(I!J75/I!$F$73)</f>
        <v>0</v>
      </c>
      <c r="K48" s="110">
        <f>+(A!I48/A!$D$46)/(I!K75/I!$F$73)</f>
        <v>0</v>
      </c>
      <c r="L48" s="110">
        <f>+(A!J48/A!$D$46)/(I!L75/I!$F$73)</f>
        <v>0</v>
      </c>
      <c r="M48" s="110">
        <f>+(A!K48/A!$D$46)/(I!M75/I!$F$73)</f>
        <v>0</v>
      </c>
      <c r="N48" s="110">
        <f>+(A!L48/A!$D$46)/(I!N75/I!$F$73)</f>
        <v>0</v>
      </c>
      <c r="O48" s="110">
        <f>+(A!M48/A!$D$46)/(I!O75/I!$F$73)</f>
        <v>0</v>
      </c>
      <c r="P48" s="110">
        <f>+(A!N48/A!$D$46)/(I!P75/I!$F$73)</f>
        <v>0</v>
      </c>
      <c r="Q48" s="110">
        <f>+(A!O48/A!$D$46)/(I!Q75/I!$F$73)</f>
        <v>0</v>
      </c>
      <c r="R48" s="110">
        <f>+(A!P48/A!$D$46)/(I!R75/I!$F$73)</f>
        <v>0</v>
      </c>
      <c r="S48" s="110">
        <f>+(A!Q48/A!$D$46)/(I!S75/I!$F$73)</f>
        <v>0</v>
      </c>
      <c r="T48" s="110">
        <f>+(A!R48/A!$D$46)/(I!T75/I!$F$73)</f>
        <v>0</v>
      </c>
      <c r="U48" s="110">
        <f>+(A!S48/A!$D$46)/(I!U75/I!$F$73)</f>
        <v>0</v>
      </c>
      <c r="V48" s="110">
        <f>+(A!T48/A!$D$46)/(I!V75/I!$F$73)</f>
        <v>0</v>
      </c>
      <c r="W48" s="110">
        <f>+(A!U48/A!$D$46)/(I!W75/I!$F$73)</f>
        <v>0</v>
      </c>
      <c r="X48" s="110">
        <f>+(A!V48/A!$D$46)/(I!X75/I!$F$73)</f>
        <v>0.27751625414623848</v>
      </c>
      <c r="Y48" s="110">
        <f>+(A!W48/A!$D$46)/(I!Y75/I!$F$73)</f>
        <v>0</v>
      </c>
      <c r="Z48" s="110">
        <f>+(A!X48/A!$D$46)/(I!Z75/I!$F$73)</f>
        <v>3.6914152421192855E-4</v>
      </c>
      <c r="AA48" s="110">
        <f>+(A!Y48/A!$D$46)/(I!AA75/I!$F$73)</f>
        <v>0</v>
      </c>
    </row>
    <row r="49" spans="4:27" x14ac:dyDescent="0.25">
      <c r="D49" s="198" t="s">
        <v>19</v>
      </c>
      <c r="E49" s="199"/>
      <c r="F49" s="110">
        <f>+(A!D49/A!$D$46)/(I!F76/I!$F$73)</f>
        <v>1.630526425330622</v>
      </c>
      <c r="G49" s="110">
        <f>+(A!E49/A!$D$46)/(I!G76/I!$F$73)</f>
        <v>0.68844453379964488</v>
      </c>
      <c r="H49" s="110">
        <f>+(A!F49/A!$D$46)/(I!H76/I!$F$73)</f>
        <v>0.52088517099147924</v>
      </c>
      <c r="I49" s="110">
        <f>+(A!G49/A!$D$46)/(I!I76/I!$F$73)</f>
        <v>0.28324517064257176</v>
      </c>
      <c r="J49" s="110">
        <f>+(A!H49/A!$D$46)/(I!J76/I!$F$73)</f>
        <v>2.3329466144656035</v>
      </c>
      <c r="K49" s="110">
        <f>+(A!I49/A!$D$46)/(I!K76/I!$F$73)</f>
        <v>1.0336337111628431</v>
      </c>
      <c r="L49" s="110">
        <f>+(A!J49/A!$D$46)/(I!L76/I!$F$73)</f>
        <v>0.74774201746035096</v>
      </c>
      <c r="M49" s="110">
        <f>+(A!K49/A!$D$46)/(I!M76/I!$F$73)</f>
        <v>0.59994933718854171</v>
      </c>
      <c r="N49" s="110">
        <f>+(A!L49/A!$D$46)/(I!N76/I!$F$73)</f>
        <v>0.55468076433025459</v>
      </c>
      <c r="O49" s="110">
        <f>+(A!M49/A!$D$46)/(I!O76/I!$F$73)</f>
        <v>1.0601362493872655</v>
      </c>
      <c r="P49" s="110">
        <f>+(A!N49/A!$D$46)/(I!P76/I!$F$73)</f>
        <v>1.2564811463752945</v>
      </c>
      <c r="Q49" s="110">
        <f>+(A!O49/A!$D$46)/(I!Q76/I!$F$73)</f>
        <v>4.0563589155816322</v>
      </c>
      <c r="R49" s="110">
        <f>+(A!P49/A!$D$46)/(I!R76/I!$F$73)</f>
        <v>5.119798635519718</v>
      </c>
      <c r="S49" s="110">
        <f>+(A!Q49/A!$D$46)/(I!S76/I!$F$73)</f>
        <v>3.7316442551622075</v>
      </c>
      <c r="T49" s="110">
        <f>+(A!R49/A!$D$46)/(I!T76/I!$F$73)</f>
        <v>3.4625335782947504</v>
      </c>
      <c r="U49" s="110">
        <f>+(A!S49/A!$D$46)/(I!U76/I!$F$73)</f>
        <v>7.0959986805369804</v>
      </c>
      <c r="V49" s="110">
        <f>+(A!T49/A!$D$46)/(I!V76/I!$F$73)</f>
        <v>7.8646786602833831</v>
      </c>
      <c r="W49" s="110">
        <f>+(A!U49/A!$D$46)/(I!W76/I!$F$73)</f>
        <v>4.5224274525173644</v>
      </c>
      <c r="X49" s="110">
        <f>+(A!V49/A!$D$46)/(I!X76/I!$F$73)</f>
        <v>3.5869987589277175</v>
      </c>
      <c r="Y49" s="110">
        <f>+(A!W49/A!$D$46)/(I!Y76/I!$F$73)</f>
        <v>5.0254184290143558</v>
      </c>
      <c r="Z49" s="110">
        <f>+(A!X49/A!$D$46)/(I!Z76/I!$F$73)</f>
        <v>6.7604770822824847</v>
      </c>
      <c r="AA49" s="110">
        <f>+(A!Y49/A!$D$46)/(I!AA76/I!$F$73)</f>
        <v>9.4504992341373981</v>
      </c>
    </row>
    <row r="50" spans="4:27" x14ac:dyDescent="0.25">
      <c r="D50" s="200" t="s">
        <v>20</v>
      </c>
      <c r="E50" s="201"/>
      <c r="F50" s="110">
        <f>+(A!D50/A!$D$46)/(I!F77/I!$F$73)</f>
        <v>0</v>
      </c>
      <c r="G50" s="110">
        <f>+(A!E50/A!$D$46)/(I!G77/I!$F$73)</f>
        <v>0</v>
      </c>
      <c r="H50" s="110">
        <f>+(A!F50/A!$D$46)/(I!H77/I!$F$73)</f>
        <v>0</v>
      </c>
      <c r="I50" s="110">
        <f>+(A!G50/A!$D$46)/(I!I77/I!$F$73)</f>
        <v>0.1267310233540854</v>
      </c>
      <c r="J50" s="110">
        <f>+(A!H50/A!$D$46)/(I!J77/I!$F$73)</f>
        <v>0</v>
      </c>
      <c r="K50" s="110">
        <f>+(A!I50/A!$D$46)/(I!K77/I!$F$73)</f>
        <v>0</v>
      </c>
      <c r="L50" s="110">
        <f>+(A!J50/A!$D$46)/(I!L77/I!$F$73)</f>
        <v>0</v>
      </c>
      <c r="M50" s="110">
        <f>+(A!K50/A!$D$46)/(I!M77/I!$F$73)</f>
        <v>0</v>
      </c>
      <c r="N50" s="110">
        <f>+(A!L50/A!$D$46)/(I!N77/I!$F$73)</f>
        <v>0</v>
      </c>
      <c r="O50" s="110">
        <f>+(A!M50/A!$D$46)/(I!O77/I!$F$73)</f>
        <v>0</v>
      </c>
      <c r="P50" s="110">
        <f>+(A!N50/A!$D$46)/(I!P77/I!$F$73)</f>
        <v>0</v>
      </c>
      <c r="Q50" s="110">
        <f>+(A!O50/A!$D$46)/(I!Q77/I!$F$73)</f>
        <v>0</v>
      </c>
      <c r="R50" s="110">
        <f>+(A!P50/A!$D$46)/(I!R77/I!$F$73)</f>
        <v>0</v>
      </c>
      <c r="S50" s="110">
        <f>+(A!Q50/A!$D$46)/(I!S77/I!$F$73)</f>
        <v>0</v>
      </c>
      <c r="T50" s="110">
        <f>+(A!R50/A!$D$46)/(I!T77/I!$F$73)</f>
        <v>1.8115712926360589E-3</v>
      </c>
      <c r="U50" s="110">
        <f>+(A!S50/A!$D$46)/(I!U77/I!$F$73)</f>
        <v>1.673168967416238</v>
      </c>
      <c r="V50" s="110">
        <f>+(A!T50/A!$D$46)/(I!V77/I!$F$73)</f>
        <v>0.30637660486382085</v>
      </c>
      <c r="W50" s="110">
        <f>+(A!U50/A!$D$46)/(I!W77/I!$F$73)</f>
        <v>1.0026679419111411</v>
      </c>
      <c r="X50" s="110">
        <f>+(A!V50/A!$D$46)/(I!X77/I!$F$73)</f>
        <v>0.41749374948168544</v>
      </c>
      <c r="Y50" s="110">
        <f>+(A!W50/A!$D$46)/(I!Y77/I!$F$73)</f>
        <v>1.9114454947751087</v>
      </c>
      <c r="Z50" s="110">
        <f>+(A!X50/A!$D$46)/(I!Z77/I!$F$73)</f>
        <v>0.57673775812330974</v>
      </c>
      <c r="AA50" s="110">
        <f>+(A!Y50/A!$D$46)/(I!AA77/I!$F$73)</f>
        <v>2.6891175508309977</v>
      </c>
    </row>
    <row r="51" spans="4:27" x14ac:dyDescent="0.25">
      <c r="D51" s="198" t="s">
        <v>21</v>
      </c>
      <c r="E51" s="199"/>
      <c r="F51" s="110">
        <f>+(A!D51/A!$D$46)/(I!F78/I!$F$73)</f>
        <v>0</v>
      </c>
      <c r="G51" s="110">
        <f>+(A!E51/A!$D$46)/(I!G78/I!$F$73)</f>
        <v>0</v>
      </c>
      <c r="H51" s="110">
        <f>+(A!F51/A!$D$46)/(I!H78/I!$F$73)</f>
        <v>0</v>
      </c>
      <c r="I51" s="110">
        <f>+(A!G51/A!$D$46)/(I!I78/I!$F$73)</f>
        <v>0</v>
      </c>
      <c r="J51" s="110">
        <f>+(A!H51/A!$D$46)/(I!J78/I!$F$73)</f>
        <v>0</v>
      </c>
      <c r="K51" s="110">
        <f>+(A!I51/A!$D$46)/(I!K78/I!$F$73)</f>
        <v>0</v>
      </c>
      <c r="L51" s="110">
        <f>+(A!J51/A!$D$46)/(I!L78/I!$F$73)</f>
        <v>0</v>
      </c>
      <c r="M51" s="110">
        <f>+(A!K51/A!$D$46)/(I!M78/I!$F$73)</f>
        <v>0</v>
      </c>
      <c r="N51" s="110">
        <f>+(A!L51/A!$D$46)/(I!N78/I!$F$73)</f>
        <v>0</v>
      </c>
      <c r="O51" s="110">
        <f>+(A!M51/A!$D$46)/(I!O78/I!$F$73)</f>
        <v>2.5960746884540382E-2</v>
      </c>
      <c r="P51" s="110">
        <f>+(A!N51/A!$D$46)/(I!P78/I!$F$73)</f>
        <v>6.397816927481105E-2</v>
      </c>
      <c r="Q51" s="110">
        <f>+(A!O51/A!$D$46)/(I!Q78/I!$F$73)</f>
        <v>6.8753537368600279E-2</v>
      </c>
      <c r="R51" s="110">
        <f>+(A!P51/A!$D$46)/(I!R78/I!$F$73)</f>
        <v>6.0462916866106629E-2</v>
      </c>
      <c r="S51" s="110">
        <f>+(A!Q51/A!$D$46)/(I!S78/I!$F$73)</f>
        <v>3.9490875257297678E-2</v>
      </c>
      <c r="T51" s="110">
        <f>+(A!R51/A!$D$46)/(I!T78/I!$F$73)</f>
        <v>0.22284607647806265</v>
      </c>
      <c r="U51" s="110">
        <f>+(A!S51/A!$D$46)/(I!U78/I!$F$73)</f>
        <v>0.12687303740794065</v>
      </c>
      <c r="V51" s="110">
        <f>+(A!T51/A!$D$46)/(I!V78/I!$F$73)</f>
        <v>0.18571565081515129</v>
      </c>
      <c r="W51" s="110">
        <f>+(A!U51/A!$D$46)/(I!W78/I!$F$73)</f>
        <v>0</v>
      </c>
      <c r="X51" s="110">
        <f>+(A!V51/A!$D$46)/(I!X78/I!$F$73)</f>
        <v>0.11165399602080067</v>
      </c>
      <c r="Y51" s="110">
        <f>+(A!W51/A!$D$46)/(I!Y78/I!$F$73)</f>
        <v>2.3599181127199317E-2</v>
      </c>
      <c r="Z51" s="110">
        <f>+(A!X51/A!$D$46)/(I!Z78/I!$F$73)</f>
        <v>5.0644720841499187E-2</v>
      </c>
      <c r="AA51" s="110">
        <f>+(A!Y51/A!$D$46)/(I!AA78/I!$F$73)</f>
        <v>4.0771122910445531E-2</v>
      </c>
    </row>
    <row r="52" spans="4:27" x14ac:dyDescent="0.25">
      <c r="D52" s="200" t="s">
        <v>22</v>
      </c>
      <c r="E52" s="201"/>
      <c r="F52" s="110">
        <f>+(A!D52/A!$D$46)/(I!F79/I!$F$73)</f>
        <v>9.9782565083324601E-2</v>
      </c>
      <c r="G52" s="110">
        <f>+(A!E52/A!$D$46)/(I!G79/I!$F$73)</f>
        <v>1.0365582364747199</v>
      </c>
      <c r="H52" s="110">
        <f>+(A!F52/A!$D$46)/(I!H79/I!$F$73)</f>
        <v>0.6347055594680604</v>
      </c>
      <c r="I52" s="110">
        <f>+(A!G52/A!$D$46)/(I!I79/I!$F$73)</f>
        <v>1.875776867655542E-2</v>
      </c>
      <c r="J52" s="110">
        <f>+(A!H52/A!$D$46)/(I!J79/I!$F$73)</f>
        <v>0.53958538753105378</v>
      </c>
      <c r="K52" s="110">
        <f>+(A!I52/A!$D$46)/(I!K79/I!$F$73)</f>
        <v>8.7981347545320193E-3</v>
      </c>
      <c r="L52" s="110">
        <f>+(A!J52/A!$D$46)/(I!L79/I!$F$73)</f>
        <v>0.16227272833275763</v>
      </c>
      <c r="M52" s="110">
        <f>+(A!K52/A!$D$46)/(I!M79/I!$F$73)</f>
        <v>0.4523477706368112</v>
      </c>
      <c r="N52" s="110">
        <f>+(A!L52/A!$D$46)/(I!N79/I!$F$73)</f>
        <v>2.3962477173431376E-2</v>
      </c>
      <c r="O52" s="110">
        <f>+(A!M52/A!$D$46)/(I!O79/I!$F$73)</f>
        <v>1.1849308191670275E-2</v>
      </c>
      <c r="P52" s="110">
        <f>+(A!N52/A!$D$46)/(I!P79/I!$F$73)</f>
        <v>1.4174199028865644E-2</v>
      </c>
      <c r="Q52" s="110">
        <f>+(A!O52/A!$D$46)/(I!Q79/I!$F$73)</f>
        <v>3.0849276614587133E-2</v>
      </c>
      <c r="R52" s="110">
        <f>+(A!P52/A!$D$46)/(I!R79/I!$F$73)</f>
        <v>7.9132872451084645E-3</v>
      </c>
      <c r="S52" s="110">
        <f>+(A!Q52/A!$D$46)/(I!S79/I!$F$73)</f>
        <v>1.0680848992531366E-2</v>
      </c>
      <c r="T52" s="110">
        <f>+(A!R52/A!$D$46)/(I!T79/I!$F$73)</f>
        <v>0.64368298163806348</v>
      </c>
      <c r="U52" s="110">
        <f>+(A!S52/A!$D$46)/(I!U79/I!$F$73)</f>
        <v>0.66245487713802043</v>
      </c>
      <c r="V52" s="110">
        <f>+(A!T52/A!$D$46)/(I!V79/I!$F$73)</f>
        <v>0.6312457445936821</v>
      </c>
      <c r="W52" s="110">
        <f>+(A!U52/A!$D$46)/(I!W79/I!$F$73)</f>
        <v>0.48932590688418248</v>
      </c>
      <c r="X52" s="110">
        <f>+(A!V52/A!$D$46)/(I!X79/I!$F$73)</f>
        <v>0.54899883957437656</v>
      </c>
      <c r="Y52" s="110">
        <f>+(A!W52/A!$D$46)/(I!Y79/I!$F$73)</f>
        <v>0.51043872488082953</v>
      </c>
      <c r="Z52" s="110">
        <f>+(A!X52/A!$D$46)/(I!Z79/I!$F$73)</f>
        <v>0.62770675413768628</v>
      </c>
      <c r="AA52" s="110">
        <f>+(A!Y52/A!$D$46)/(I!AA79/I!$F$73)</f>
        <v>0.71549117914280647</v>
      </c>
    </row>
    <row r="53" spans="4:27" x14ac:dyDescent="0.25">
      <c r="D53" s="198" t="s">
        <v>23</v>
      </c>
      <c r="E53" s="199"/>
      <c r="F53" s="110">
        <f>+(A!D53/A!$D$46)/(I!F80/I!$F$73)</f>
        <v>0.2824348682703744</v>
      </c>
      <c r="G53" s="110">
        <f>+(A!E53/A!$D$46)/(I!G80/I!$F$73)</f>
        <v>0.30840122706527262</v>
      </c>
      <c r="H53" s="110">
        <f>+(A!F53/A!$D$46)/(I!H80/I!$F$73)</f>
        <v>2.6639353563561978</v>
      </c>
      <c r="I53" s="110">
        <f>+(A!G53/A!$D$46)/(I!I80/I!$F$73)</f>
        <v>3.3075817149012985</v>
      </c>
      <c r="J53" s="110">
        <f>+(A!H53/A!$D$46)/(I!J80/I!$F$73)</f>
        <v>3.5030532243031689</v>
      </c>
      <c r="K53" s="110">
        <f>+(A!I53/A!$D$46)/(I!K80/I!$F$73)</f>
        <v>4.2254908714358388</v>
      </c>
      <c r="L53" s="110">
        <f>+(A!J53/A!$D$46)/(I!L80/I!$F$73)</f>
        <v>4.265654345082714</v>
      </c>
      <c r="M53" s="110">
        <f>+(A!K53/A!$D$46)/(I!M80/I!$F$73)</f>
        <v>4.6519798735857112</v>
      </c>
      <c r="N53" s="110">
        <f>+(A!L53/A!$D$46)/(I!N80/I!$F$73)</f>
        <v>8.1362919917707632</v>
      </c>
      <c r="O53" s="110">
        <f>+(A!M53/A!$D$46)/(I!O80/I!$F$73)</f>
        <v>7.0776619453916148</v>
      </c>
      <c r="P53" s="110">
        <f>+(A!N53/A!$D$46)/(I!P80/I!$F$73)</f>
        <v>8.0236015167610883</v>
      </c>
      <c r="Q53" s="110">
        <f>+(A!O53/A!$D$46)/(I!Q80/I!$F$73)</f>
        <v>9.3015084490687574</v>
      </c>
      <c r="R53" s="110">
        <f>+(A!P53/A!$D$46)/(I!R80/I!$F$73)</f>
        <v>1.7303972254574913</v>
      </c>
      <c r="S53" s="110">
        <f>+(A!Q53/A!$D$46)/(I!S80/I!$F$73)</f>
        <v>1.8156918073228399</v>
      </c>
      <c r="T53" s="110">
        <f>+(A!R53/A!$D$46)/(I!T80/I!$F$73)</f>
        <v>1.4263986438104765</v>
      </c>
      <c r="U53" s="110">
        <f>+(A!S53/A!$D$46)/(I!U80/I!$F$73)</f>
        <v>4.7153737781897345</v>
      </c>
      <c r="V53" s="110">
        <f>+(A!T53/A!$D$46)/(I!V80/I!$F$73)</f>
        <v>2.9125925427653989</v>
      </c>
      <c r="W53" s="110">
        <f>+(A!U53/A!$D$46)/(I!W80/I!$F$73)</f>
        <v>2.9535605389238118</v>
      </c>
      <c r="X53" s="110">
        <f>+(A!V53/A!$D$46)/(I!X80/I!$F$73)</f>
        <v>4.131826311354466</v>
      </c>
      <c r="Y53" s="110">
        <f>+(A!W53/A!$D$46)/(I!Y80/I!$F$73)</f>
        <v>5.8602605826937681</v>
      </c>
      <c r="Z53" s="110">
        <f>+(A!X53/A!$D$46)/(I!Z80/I!$F$73)</f>
        <v>3.7763661925691889</v>
      </c>
      <c r="AA53" s="110">
        <f>+(A!Y53/A!$D$46)/(I!AA80/I!$F$73)</f>
        <v>4.9918600659167049</v>
      </c>
    </row>
    <row r="54" spans="4:27" x14ac:dyDescent="0.25">
      <c r="D54" s="200" t="s">
        <v>24</v>
      </c>
      <c r="E54" s="201"/>
      <c r="F54" s="110">
        <f>+(A!D54/A!$D$46)/(I!F81/I!$F$73)</f>
        <v>8.7980536486566858E-3</v>
      </c>
      <c r="G54" s="110">
        <f>+(A!E54/A!$D$46)/(I!G81/I!$F$73)</f>
        <v>0</v>
      </c>
      <c r="H54" s="110">
        <f>+(A!F54/A!$D$46)/(I!H81/I!$F$73)</f>
        <v>4.7996360362716171E-3</v>
      </c>
      <c r="I54" s="110">
        <f>+(A!G54/A!$D$46)/(I!I81/I!$F$73)</f>
        <v>7.3843403823809319E-4</v>
      </c>
      <c r="J54" s="110">
        <f>+(A!H54/A!$D$46)/(I!J81/I!$F$73)</f>
        <v>1.6807847956466913E-2</v>
      </c>
      <c r="K54" s="110">
        <f>+(A!I54/A!$D$46)/(I!K81/I!$F$73)</f>
        <v>1.5157451987020179E-3</v>
      </c>
      <c r="L54" s="110">
        <f>+(A!J54/A!$D$46)/(I!L81/I!$F$73)</f>
        <v>1.0482086451651627E-2</v>
      </c>
      <c r="M54" s="110">
        <f>+(A!K54/A!$D$46)/(I!M81/I!$F$73)</f>
        <v>2.2449902507655745E-2</v>
      </c>
      <c r="N54" s="110">
        <f>+(A!L54/A!$D$46)/(I!N81/I!$F$73)</f>
        <v>8.2499376282676784E-2</v>
      </c>
      <c r="O54" s="110">
        <f>+(A!M54/A!$D$46)/(I!O81/I!$F$73)</f>
        <v>6.8333278541396078E-2</v>
      </c>
      <c r="P54" s="110">
        <f>+(A!N54/A!$D$46)/(I!P81/I!$F$73)</f>
        <v>7.6879739989339391E-2</v>
      </c>
      <c r="Q54" s="110">
        <f>+(A!O54/A!$D$46)/(I!Q81/I!$F$73)</f>
        <v>3.2370022275825718E-3</v>
      </c>
      <c r="R54" s="110">
        <f>+(A!P54/A!$D$46)/(I!R81/I!$F$73)</f>
        <v>1.372240955723987E-2</v>
      </c>
      <c r="S54" s="110">
        <f>+(A!Q54/A!$D$46)/(I!S81/I!$F$73)</f>
        <v>5.0500295344685385E-2</v>
      </c>
      <c r="T54" s="110">
        <f>+(A!R54/A!$D$46)/(I!T81/I!$F$73)</f>
        <v>2.5414939731243052E-3</v>
      </c>
      <c r="U54" s="110">
        <f>+(A!S54/A!$D$46)/(I!U81/I!$F$73)</f>
        <v>1.4172589668937438E-2</v>
      </c>
      <c r="V54" s="110">
        <f>+(A!T54/A!$D$46)/(I!V81/I!$F$73)</f>
        <v>1.6938670074269909E-2</v>
      </c>
      <c r="W54" s="110">
        <f>+(A!U54/A!$D$46)/(I!W81/I!$F$73)</f>
        <v>0.11389400676319289</v>
      </c>
      <c r="X54" s="110">
        <f>+(A!V54/A!$D$46)/(I!X81/I!$F$73)</f>
        <v>2.0717232008097324E-2</v>
      </c>
      <c r="Y54" s="110">
        <f>+(A!W54/A!$D$46)/(I!Y81/I!$F$73)</f>
        <v>5.0748079032766673E-2</v>
      </c>
      <c r="Z54" s="110">
        <f>+(A!X54/A!$D$46)/(I!Z81/I!$F$73)</f>
        <v>2.2968864178377874E-2</v>
      </c>
      <c r="AA54" s="110">
        <f>+(A!Y54/A!$D$46)/(I!AA81/I!$F$73)</f>
        <v>4.8321087807712389E-2</v>
      </c>
    </row>
    <row r="55" spans="4:27" x14ac:dyDescent="0.25">
      <c r="D55" s="198" t="s">
        <v>25</v>
      </c>
      <c r="E55" s="199"/>
      <c r="F55" s="110">
        <f>+(A!D55/A!$D$46)/(I!F82/I!$F$73)</f>
        <v>1.3738842923624744E-2</v>
      </c>
      <c r="G55" s="110">
        <f>+(A!E55/A!$D$46)/(I!G82/I!$F$73)</f>
        <v>1.8562992457567033E-2</v>
      </c>
      <c r="H55" s="110">
        <f>+(A!F55/A!$D$46)/(I!H82/I!$F$73)</f>
        <v>2.2111962446960707E-2</v>
      </c>
      <c r="I55" s="110">
        <f>+(A!G55/A!$D$46)/(I!I82/I!$F$73)</f>
        <v>2.3883480115656188E-2</v>
      </c>
      <c r="J55" s="110">
        <f>+(A!H55/A!$D$46)/(I!J82/I!$F$73)</f>
        <v>1.5955366718979028E-3</v>
      </c>
      <c r="K55" s="110">
        <f>+(A!I55/A!$D$46)/(I!K82/I!$F$73)</f>
        <v>1.1533611064256735E-2</v>
      </c>
      <c r="L55" s="110">
        <f>+(A!J55/A!$D$46)/(I!L82/I!$F$73)</f>
        <v>2.6868244639382276E-2</v>
      </c>
      <c r="M55" s="110">
        <f>+(A!K55/A!$D$46)/(I!M82/I!$F$73)</f>
        <v>8.5028703607421818E-2</v>
      </c>
      <c r="N55" s="110">
        <f>+(A!L55/A!$D$46)/(I!N82/I!$F$73)</f>
        <v>5.8383570178973755E-2</v>
      </c>
      <c r="O55" s="110">
        <f>+(A!M55/A!$D$46)/(I!O82/I!$F$73)</f>
        <v>8.0904306437778073E-2</v>
      </c>
      <c r="P55" s="110">
        <f>+(A!N55/A!$D$46)/(I!P82/I!$F$73)</f>
        <v>4.9329382198508409E-2</v>
      </c>
      <c r="Q55" s="110">
        <f>+(A!O55/A!$D$46)/(I!Q82/I!$F$73)</f>
        <v>7.0675415777292347E-2</v>
      </c>
      <c r="R55" s="110">
        <f>+(A!P55/A!$D$46)/(I!R82/I!$F$73)</f>
        <v>0.14080230807542629</v>
      </c>
      <c r="S55" s="110">
        <f>+(A!Q55/A!$D$46)/(I!S82/I!$F$73)</f>
        <v>0.13876555439600591</v>
      </c>
      <c r="T55" s="110">
        <f>+(A!R55/A!$D$46)/(I!T82/I!$F$73)</f>
        <v>0.26628943303659347</v>
      </c>
      <c r="U55" s="110">
        <f>+(A!S55/A!$D$46)/(I!U82/I!$F$73)</f>
        <v>0.26533599474644642</v>
      </c>
      <c r="V55" s="110">
        <f>+(A!T55/A!$D$46)/(I!V82/I!$F$73)</f>
        <v>0.42476484567732914</v>
      </c>
      <c r="W55" s="110">
        <f>+(A!U55/A!$D$46)/(I!W82/I!$F$73)</f>
        <v>0.57955964275669158</v>
      </c>
      <c r="X55" s="110">
        <f>+(A!V55/A!$D$46)/(I!X82/I!$F$73)</f>
        <v>0.45390440682588618</v>
      </c>
      <c r="Y55" s="110">
        <f>+(A!W55/A!$D$46)/(I!Y82/I!$F$73)</f>
        <v>0.47790450917226918</v>
      </c>
      <c r="Z55" s="110">
        <f>+(A!X55/A!$D$46)/(I!Z82/I!$F$73)</f>
        <v>0.5206774834618213</v>
      </c>
      <c r="AA55" s="110">
        <f>+(A!Y55/A!$D$46)/(I!AA82/I!$F$73)</f>
        <v>0.50883887817654305</v>
      </c>
    </row>
    <row r="56" spans="4:27" ht="15.75" thickBot="1" x14ac:dyDescent="0.3">
      <c r="D56" s="196" t="s">
        <v>26</v>
      </c>
      <c r="E56" s="197"/>
      <c r="F56" s="126">
        <f>+(A!D56/A!$D$46)/(I!F83/I!$F$73)</f>
        <v>11.432534182632976</v>
      </c>
      <c r="G56" s="126">
        <f>+(A!E56/A!$D$46)/(I!G83/I!$F$73)</f>
        <v>8.5582417533761603</v>
      </c>
      <c r="H56" s="126">
        <f>+(A!F56/A!$D$46)/(I!H83/I!$F$73)</f>
        <v>21.376357094280181</v>
      </c>
      <c r="I56" s="126">
        <f>+(A!G56/A!$D$46)/(I!I83/I!$F$73)</f>
        <v>0</v>
      </c>
      <c r="J56" s="126">
        <f>+(A!H56/A!$D$46)/(I!J83/I!$F$73)</f>
        <v>0</v>
      </c>
      <c r="K56" s="126">
        <f>+(A!I56/A!$D$46)/(I!K83/I!$F$73)</f>
        <v>0</v>
      </c>
      <c r="L56" s="126">
        <f>+(A!J56/A!$D$46)/(I!L83/I!$F$73)</f>
        <v>0</v>
      </c>
      <c r="M56" s="126">
        <f>+(A!K56/A!$D$46)/(I!M83/I!$F$73)</f>
        <v>0</v>
      </c>
      <c r="N56" s="126">
        <f>+(A!L56/A!$D$46)/(I!N83/I!$F$73)</f>
        <v>0</v>
      </c>
      <c r="O56" s="126">
        <f>+(A!M56/A!$D$46)/(I!O83/I!$F$73)</f>
        <v>5.9130270333112374E-4</v>
      </c>
      <c r="P56" s="126">
        <f>+(A!N56/A!$D$46)/(I!P83/I!$F$73)</f>
        <v>8.9741945152250417E-4</v>
      </c>
      <c r="Q56" s="126">
        <f>+(A!O56/A!$D$46)/(I!Q83/I!$F$73)</f>
        <v>1.6352370446589921E-3</v>
      </c>
      <c r="R56" s="126">
        <f>+(A!P56/A!$D$46)/(I!R83/I!$F$73)</f>
        <v>4.0224028442057934E-3</v>
      </c>
      <c r="S56" s="126">
        <f>+(A!Q56/A!$D$46)/(I!S83/I!$F$73)</f>
        <v>1.4958699556664649E-2</v>
      </c>
      <c r="T56" s="126">
        <f>+(A!R56/A!$D$46)/(I!T83/I!$F$73)</f>
        <v>2.3917877727881376E-3</v>
      </c>
      <c r="U56" s="126">
        <f>+(A!S56/A!$D$46)/(I!U83/I!$F$73)</f>
        <v>3.6804930645002497E-3</v>
      </c>
      <c r="V56" s="126">
        <f>+(A!T56/A!$D$46)/(I!V83/I!$F$73)</f>
        <v>7.4774658914248601E-3</v>
      </c>
      <c r="W56" s="126">
        <f>+(A!U56/A!$D$46)/(I!W83/I!$F$73)</f>
        <v>2.8626184818586363E-3</v>
      </c>
      <c r="X56" s="126">
        <f>+(A!V56/A!$D$46)/(I!X83/I!$F$73)</f>
        <v>7.136970789224162E-3</v>
      </c>
      <c r="Y56" s="126">
        <f>+(A!W56/A!$D$46)/(I!Y83/I!$F$73)</f>
        <v>1.1958005790965152E-2</v>
      </c>
      <c r="Z56" s="126">
        <f>+(A!X56/A!$D$46)/(I!Z83/I!$F$73)</f>
        <v>1.5578959203635142E-2</v>
      </c>
      <c r="AA56" s="126">
        <f>+(A!Y56/A!$D$46)/(I!AA83/I!$F$73)</f>
        <v>1.1756579095641031E-2</v>
      </c>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ht="15.75" thickBot="1" x14ac:dyDescent="0.3">
      <c r="D59" s="202" t="s">
        <v>27</v>
      </c>
      <c r="E59" s="203"/>
      <c r="F59" s="135"/>
      <c r="G59" s="128"/>
      <c r="H59" s="129"/>
      <c r="I59" s="128"/>
      <c r="J59" s="128"/>
      <c r="K59" s="128"/>
      <c r="L59" s="128"/>
      <c r="M59" s="128"/>
      <c r="N59" s="128"/>
      <c r="O59" s="128"/>
      <c r="P59" s="128"/>
      <c r="Q59" s="128"/>
      <c r="R59" s="128"/>
      <c r="S59" s="128"/>
      <c r="T59" s="128"/>
      <c r="U59" s="128"/>
      <c r="V59" s="128"/>
      <c r="W59" s="128"/>
      <c r="X59" s="128"/>
      <c r="Y59" s="128"/>
      <c r="Z59" s="128"/>
      <c r="AA59" s="128"/>
    </row>
    <row r="60" spans="4:27" x14ac:dyDescent="0.25">
      <c r="D60" s="198" t="s">
        <v>17</v>
      </c>
      <c r="E60" s="199"/>
      <c r="F60" s="130" t="str">
        <f>+IF(F47&gt; 0.33,"VENTAJA","INTRAPRODUCTO")</f>
        <v>VENTAJA</v>
      </c>
      <c r="G60" s="125" t="str">
        <f t="shared" ref="G60:AA60" si="0">+IF(G47&gt; 0.33,"VENTAJA","INTRAPRODUCTO")</f>
        <v>VENTAJA</v>
      </c>
      <c r="H60" s="131" t="str">
        <f t="shared" si="0"/>
        <v>VENTAJA</v>
      </c>
      <c r="I60" s="125" t="str">
        <f t="shared" si="0"/>
        <v>VENTAJA</v>
      </c>
      <c r="J60" s="131" t="str">
        <f t="shared" si="0"/>
        <v>VENTAJA</v>
      </c>
      <c r="K60" s="125" t="str">
        <f t="shared" si="0"/>
        <v>VENTAJA</v>
      </c>
      <c r="L60" s="131" t="str">
        <f t="shared" si="0"/>
        <v>VENTAJA</v>
      </c>
      <c r="M60" s="125" t="str">
        <f t="shared" si="0"/>
        <v>VENTAJA</v>
      </c>
      <c r="N60" s="131" t="str">
        <f t="shared" si="0"/>
        <v>VENTAJA</v>
      </c>
      <c r="O60" s="125" t="str">
        <f t="shared" si="0"/>
        <v>VENTAJA</v>
      </c>
      <c r="P60" s="131" t="str">
        <f t="shared" si="0"/>
        <v>VENTAJA</v>
      </c>
      <c r="Q60" s="125" t="str">
        <f t="shared" si="0"/>
        <v>VENTAJA</v>
      </c>
      <c r="R60" s="131" t="str">
        <f t="shared" si="0"/>
        <v>VENTAJA</v>
      </c>
      <c r="S60" s="125" t="str">
        <f t="shared" si="0"/>
        <v>VENTAJA</v>
      </c>
      <c r="T60" s="131" t="str">
        <f t="shared" si="0"/>
        <v>VENTAJA</v>
      </c>
      <c r="U60" s="125" t="str">
        <f t="shared" si="0"/>
        <v>VENTAJA</v>
      </c>
      <c r="V60" s="131" t="str">
        <f t="shared" si="0"/>
        <v>VENTAJA</v>
      </c>
      <c r="W60" s="125" t="str">
        <f t="shared" si="0"/>
        <v>VENTAJA</v>
      </c>
      <c r="X60" s="131" t="str">
        <f t="shared" si="0"/>
        <v>VENTAJA</v>
      </c>
      <c r="Y60" s="125" t="str">
        <f t="shared" si="0"/>
        <v>VENTAJA</v>
      </c>
      <c r="Z60" s="131" t="str">
        <f t="shared" si="0"/>
        <v>VENTAJA</v>
      </c>
      <c r="AA60" s="125" t="str">
        <f t="shared" si="0"/>
        <v>VENTAJA</v>
      </c>
    </row>
    <row r="61" spans="4:27" x14ac:dyDescent="0.25">
      <c r="D61" s="200" t="s">
        <v>18</v>
      </c>
      <c r="E61" s="201"/>
      <c r="F61" s="132" t="str">
        <f t="shared" ref="F61:AA61" si="1">+IF(F48&gt; 0.33,"VENTAJA","INTRAPRODUCTO")</f>
        <v>INTRAPRODUCTO</v>
      </c>
      <c r="G61" s="110" t="str">
        <f t="shared" si="1"/>
        <v>INTRAPRODUCTO</v>
      </c>
      <c r="H61" s="127" t="str">
        <f t="shared" si="1"/>
        <v>INTRAPRODUCTO</v>
      </c>
      <c r="I61" s="110" t="str">
        <f t="shared" si="1"/>
        <v>INTRAPRODUCTO</v>
      </c>
      <c r="J61" s="127" t="str">
        <f t="shared" si="1"/>
        <v>INTRAPRODUCTO</v>
      </c>
      <c r="K61" s="110" t="str">
        <f t="shared" si="1"/>
        <v>INTRAPRODUCTO</v>
      </c>
      <c r="L61" s="127" t="str">
        <f t="shared" si="1"/>
        <v>INTRAPRODUCTO</v>
      </c>
      <c r="M61" s="110" t="str">
        <f t="shared" si="1"/>
        <v>INTRAPRODUCTO</v>
      </c>
      <c r="N61" s="127" t="str">
        <f t="shared" si="1"/>
        <v>INTRAPRODUCTO</v>
      </c>
      <c r="O61" s="110" t="str">
        <f t="shared" si="1"/>
        <v>INTRAPRODUCTO</v>
      </c>
      <c r="P61" s="127" t="str">
        <f t="shared" si="1"/>
        <v>INTRAPRODUCTO</v>
      </c>
      <c r="Q61" s="110" t="str">
        <f t="shared" si="1"/>
        <v>INTRAPRODUCTO</v>
      </c>
      <c r="R61" s="127" t="str">
        <f t="shared" si="1"/>
        <v>INTRAPRODUCTO</v>
      </c>
      <c r="S61" s="110" t="str">
        <f t="shared" si="1"/>
        <v>INTRAPRODUCTO</v>
      </c>
      <c r="T61" s="127" t="str">
        <f t="shared" si="1"/>
        <v>INTRAPRODUCTO</v>
      </c>
      <c r="U61" s="110" t="str">
        <f t="shared" si="1"/>
        <v>INTRAPRODUCTO</v>
      </c>
      <c r="V61" s="127" t="str">
        <f t="shared" si="1"/>
        <v>INTRAPRODUCTO</v>
      </c>
      <c r="W61" s="110" t="str">
        <f t="shared" si="1"/>
        <v>INTRAPRODUCTO</v>
      </c>
      <c r="X61" s="127" t="str">
        <f t="shared" si="1"/>
        <v>INTRAPRODUCTO</v>
      </c>
      <c r="Y61" s="110" t="str">
        <f t="shared" si="1"/>
        <v>INTRAPRODUCTO</v>
      </c>
      <c r="Z61" s="127" t="str">
        <f t="shared" si="1"/>
        <v>INTRAPRODUCTO</v>
      </c>
      <c r="AA61" s="110" t="str">
        <f t="shared" si="1"/>
        <v>INTRAPRODUCTO</v>
      </c>
    </row>
    <row r="62" spans="4:27" x14ac:dyDescent="0.25">
      <c r="D62" s="198" t="s">
        <v>19</v>
      </c>
      <c r="E62" s="199"/>
      <c r="F62" s="132" t="str">
        <f t="shared" ref="F62:AA62" si="2">+IF(F49&gt; 0.33,"VENTAJA","INTRAPRODUCTO")</f>
        <v>VENTAJA</v>
      </c>
      <c r="G62" s="110" t="str">
        <f t="shared" si="2"/>
        <v>VENTAJA</v>
      </c>
      <c r="H62" s="127" t="str">
        <f t="shared" si="2"/>
        <v>VENTAJA</v>
      </c>
      <c r="I62" s="110" t="str">
        <f t="shared" si="2"/>
        <v>INTRAPRODUCTO</v>
      </c>
      <c r="J62" s="127" t="str">
        <f t="shared" si="2"/>
        <v>VENTAJA</v>
      </c>
      <c r="K62" s="110" t="str">
        <f t="shared" si="2"/>
        <v>VENTAJA</v>
      </c>
      <c r="L62" s="127" t="str">
        <f t="shared" si="2"/>
        <v>VENTAJA</v>
      </c>
      <c r="M62" s="110" t="str">
        <f t="shared" si="2"/>
        <v>VENTAJA</v>
      </c>
      <c r="N62" s="127" t="str">
        <f t="shared" si="2"/>
        <v>VENTAJA</v>
      </c>
      <c r="O62" s="110" t="str">
        <f t="shared" si="2"/>
        <v>VENTAJA</v>
      </c>
      <c r="P62" s="127" t="str">
        <f t="shared" si="2"/>
        <v>VENTAJA</v>
      </c>
      <c r="Q62" s="110" t="str">
        <f t="shared" si="2"/>
        <v>VENTAJA</v>
      </c>
      <c r="R62" s="127" t="str">
        <f t="shared" si="2"/>
        <v>VENTAJA</v>
      </c>
      <c r="S62" s="110" t="str">
        <f t="shared" si="2"/>
        <v>VENTAJA</v>
      </c>
      <c r="T62" s="127" t="str">
        <f t="shared" si="2"/>
        <v>VENTAJA</v>
      </c>
      <c r="U62" s="110" t="str">
        <f t="shared" si="2"/>
        <v>VENTAJA</v>
      </c>
      <c r="V62" s="127" t="str">
        <f t="shared" si="2"/>
        <v>VENTAJA</v>
      </c>
      <c r="W62" s="110" t="str">
        <f t="shared" si="2"/>
        <v>VENTAJA</v>
      </c>
      <c r="X62" s="127" t="str">
        <f t="shared" si="2"/>
        <v>VENTAJA</v>
      </c>
      <c r="Y62" s="110" t="str">
        <f t="shared" si="2"/>
        <v>VENTAJA</v>
      </c>
      <c r="Z62" s="127" t="str">
        <f t="shared" si="2"/>
        <v>VENTAJA</v>
      </c>
      <c r="AA62" s="110" t="str">
        <f t="shared" si="2"/>
        <v>VENTAJA</v>
      </c>
    </row>
    <row r="63" spans="4:27" x14ac:dyDescent="0.25">
      <c r="D63" s="200" t="s">
        <v>20</v>
      </c>
      <c r="E63" s="201"/>
      <c r="F63" s="132" t="str">
        <f t="shared" ref="F63:AA63" si="3">+IF(F50&gt; 0.33,"VENTAJA","INTRAPRODUCTO")</f>
        <v>INTRAPRODUCTO</v>
      </c>
      <c r="G63" s="110" t="str">
        <f t="shared" si="3"/>
        <v>INTRAPRODUCTO</v>
      </c>
      <c r="H63" s="127" t="str">
        <f t="shared" si="3"/>
        <v>INTRAPRODUCTO</v>
      </c>
      <c r="I63" s="110" t="str">
        <f t="shared" si="3"/>
        <v>INTRAPRODUCTO</v>
      </c>
      <c r="J63" s="127" t="str">
        <f t="shared" si="3"/>
        <v>INTRAPRODUCTO</v>
      </c>
      <c r="K63" s="110" t="str">
        <f t="shared" si="3"/>
        <v>INTRAPRODUCTO</v>
      </c>
      <c r="L63" s="127" t="str">
        <f t="shared" si="3"/>
        <v>INTRAPRODUCTO</v>
      </c>
      <c r="M63" s="110" t="str">
        <f t="shared" si="3"/>
        <v>INTRAPRODUCTO</v>
      </c>
      <c r="N63" s="127" t="str">
        <f t="shared" si="3"/>
        <v>INTRAPRODUCTO</v>
      </c>
      <c r="O63" s="110" t="str">
        <f t="shared" si="3"/>
        <v>INTRAPRODUCTO</v>
      </c>
      <c r="P63" s="127" t="str">
        <f t="shared" si="3"/>
        <v>INTRAPRODUCTO</v>
      </c>
      <c r="Q63" s="110" t="str">
        <f t="shared" si="3"/>
        <v>INTRAPRODUCTO</v>
      </c>
      <c r="R63" s="127" t="str">
        <f t="shared" si="3"/>
        <v>INTRAPRODUCTO</v>
      </c>
      <c r="S63" s="110" t="str">
        <f t="shared" si="3"/>
        <v>INTRAPRODUCTO</v>
      </c>
      <c r="T63" s="127" t="str">
        <f t="shared" si="3"/>
        <v>INTRAPRODUCTO</v>
      </c>
      <c r="U63" s="110" t="str">
        <f t="shared" si="3"/>
        <v>VENTAJA</v>
      </c>
      <c r="V63" s="127" t="str">
        <f t="shared" si="3"/>
        <v>INTRAPRODUCTO</v>
      </c>
      <c r="W63" s="110" t="str">
        <f t="shared" si="3"/>
        <v>VENTAJA</v>
      </c>
      <c r="X63" s="127" t="str">
        <f t="shared" si="3"/>
        <v>VENTAJA</v>
      </c>
      <c r="Y63" s="110" t="str">
        <f t="shared" si="3"/>
        <v>VENTAJA</v>
      </c>
      <c r="Z63" s="127" t="str">
        <f t="shared" si="3"/>
        <v>VENTAJA</v>
      </c>
      <c r="AA63" s="110" t="str">
        <f t="shared" si="3"/>
        <v>VENTAJA</v>
      </c>
    </row>
    <row r="64" spans="4:27" x14ac:dyDescent="0.25">
      <c r="D64" s="198" t="s">
        <v>21</v>
      </c>
      <c r="E64" s="199"/>
      <c r="F64" s="132" t="str">
        <f t="shared" ref="F64:AA64" si="4">+IF(F51&gt; 0.33,"VENTAJA","INTRAPRODUCTO")</f>
        <v>INTRAPRODUCTO</v>
      </c>
      <c r="G64" s="110" t="str">
        <f t="shared" si="4"/>
        <v>INTRAPRODUCTO</v>
      </c>
      <c r="H64" s="127" t="str">
        <f t="shared" si="4"/>
        <v>INTRAPRODUCTO</v>
      </c>
      <c r="I64" s="110" t="str">
        <f t="shared" si="4"/>
        <v>INTRAPRODUCTO</v>
      </c>
      <c r="J64" s="127" t="str">
        <f t="shared" si="4"/>
        <v>INTRAPRODUCTO</v>
      </c>
      <c r="K64" s="110" t="str">
        <f t="shared" si="4"/>
        <v>INTRAPRODUCTO</v>
      </c>
      <c r="L64" s="127" t="str">
        <f t="shared" si="4"/>
        <v>INTRAPRODUCTO</v>
      </c>
      <c r="M64" s="110" t="str">
        <f t="shared" si="4"/>
        <v>INTRAPRODUCTO</v>
      </c>
      <c r="N64" s="127" t="str">
        <f t="shared" si="4"/>
        <v>INTRAPRODUCTO</v>
      </c>
      <c r="O64" s="110" t="str">
        <f t="shared" si="4"/>
        <v>INTRAPRODUCTO</v>
      </c>
      <c r="P64" s="127" t="str">
        <f t="shared" si="4"/>
        <v>INTRAPRODUCTO</v>
      </c>
      <c r="Q64" s="110" t="str">
        <f t="shared" si="4"/>
        <v>INTRAPRODUCTO</v>
      </c>
      <c r="R64" s="127" t="str">
        <f t="shared" si="4"/>
        <v>INTRAPRODUCTO</v>
      </c>
      <c r="S64" s="110" t="str">
        <f t="shared" si="4"/>
        <v>INTRAPRODUCTO</v>
      </c>
      <c r="T64" s="127" t="str">
        <f t="shared" si="4"/>
        <v>INTRAPRODUCTO</v>
      </c>
      <c r="U64" s="110" t="str">
        <f t="shared" si="4"/>
        <v>INTRAPRODUCTO</v>
      </c>
      <c r="V64" s="127" t="str">
        <f t="shared" si="4"/>
        <v>INTRAPRODUCTO</v>
      </c>
      <c r="W64" s="110" t="str">
        <f t="shared" si="4"/>
        <v>INTRAPRODUCTO</v>
      </c>
      <c r="X64" s="127" t="str">
        <f t="shared" si="4"/>
        <v>INTRAPRODUCTO</v>
      </c>
      <c r="Y64" s="110" t="str">
        <f t="shared" si="4"/>
        <v>INTRAPRODUCTO</v>
      </c>
      <c r="Z64" s="127" t="str">
        <f t="shared" si="4"/>
        <v>INTRAPRODUCTO</v>
      </c>
      <c r="AA64" s="110" t="str">
        <f t="shared" si="4"/>
        <v>INTRAPRODUCTO</v>
      </c>
    </row>
    <row r="65" spans="4:27" x14ac:dyDescent="0.25">
      <c r="D65" s="200" t="s">
        <v>22</v>
      </c>
      <c r="E65" s="201"/>
      <c r="F65" s="132" t="str">
        <f t="shared" ref="F65:AA65" si="5">+IF(F52&gt; 0.33,"VENTAJA","INTRAPRODUCTO")</f>
        <v>INTRAPRODUCTO</v>
      </c>
      <c r="G65" s="110" t="str">
        <f t="shared" si="5"/>
        <v>VENTAJA</v>
      </c>
      <c r="H65" s="127" t="str">
        <f t="shared" si="5"/>
        <v>VENTAJA</v>
      </c>
      <c r="I65" s="110" t="str">
        <f t="shared" si="5"/>
        <v>INTRAPRODUCTO</v>
      </c>
      <c r="J65" s="127" t="str">
        <f t="shared" si="5"/>
        <v>VENTAJA</v>
      </c>
      <c r="K65" s="110" t="str">
        <f t="shared" si="5"/>
        <v>INTRAPRODUCTO</v>
      </c>
      <c r="L65" s="127" t="str">
        <f t="shared" si="5"/>
        <v>INTRAPRODUCTO</v>
      </c>
      <c r="M65" s="110" t="str">
        <f t="shared" si="5"/>
        <v>VENTAJA</v>
      </c>
      <c r="N65" s="127" t="str">
        <f t="shared" si="5"/>
        <v>INTRAPRODUCTO</v>
      </c>
      <c r="O65" s="110" t="str">
        <f t="shared" si="5"/>
        <v>INTRAPRODUCTO</v>
      </c>
      <c r="P65" s="127" t="str">
        <f t="shared" si="5"/>
        <v>INTRAPRODUCTO</v>
      </c>
      <c r="Q65" s="110" t="str">
        <f t="shared" si="5"/>
        <v>INTRAPRODUCTO</v>
      </c>
      <c r="R65" s="127" t="str">
        <f t="shared" si="5"/>
        <v>INTRAPRODUCTO</v>
      </c>
      <c r="S65" s="110" t="str">
        <f t="shared" si="5"/>
        <v>INTRAPRODUCTO</v>
      </c>
      <c r="T65" s="127" t="str">
        <f t="shared" si="5"/>
        <v>VENTAJA</v>
      </c>
      <c r="U65" s="110" t="str">
        <f t="shared" si="5"/>
        <v>VENTAJA</v>
      </c>
      <c r="V65" s="127" t="str">
        <f t="shared" si="5"/>
        <v>VENTAJA</v>
      </c>
      <c r="W65" s="110" t="str">
        <f t="shared" si="5"/>
        <v>VENTAJA</v>
      </c>
      <c r="X65" s="127" t="str">
        <f t="shared" si="5"/>
        <v>VENTAJA</v>
      </c>
      <c r="Y65" s="110" t="str">
        <f t="shared" si="5"/>
        <v>VENTAJA</v>
      </c>
      <c r="Z65" s="127" t="str">
        <f t="shared" si="5"/>
        <v>VENTAJA</v>
      </c>
      <c r="AA65" s="110" t="str">
        <f t="shared" si="5"/>
        <v>VENTAJA</v>
      </c>
    </row>
    <row r="66" spans="4:27" x14ac:dyDescent="0.25">
      <c r="D66" s="198" t="s">
        <v>23</v>
      </c>
      <c r="E66" s="199"/>
      <c r="F66" s="132" t="str">
        <f t="shared" ref="F66:AA66" si="6">+IF(F53&gt; 0.33,"VENTAJA","INTRAPRODUCTO")</f>
        <v>INTRAPRODUCTO</v>
      </c>
      <c r="G66" s="110" t="str">
        <f t="shared" si="6"/>
        <v>INTRAPRODUCTO</v>
      </c>
      <c r="H66" s="127" t="str">
        <f t="shared" si="6"/>
        <v>VENTAJA</v>
      </c>
      <c r="I66" s="110" t="str">
        <f t="shared" si="6"/>
        <v>VENTAJA</v>
      </c>
      <c r="J66" s="127" t="str">
        <f t="shared" si="6"/>
        <v>VENTAJA</v>
      </c>
      <c r="K66" s="110" t="str">
        <f t="shared" si="6"/>
        <v>VENTAJA</v>
      </c>
      <c r="L66" s="127" t="str">
        <f t="shared" si="6"/>
        <v>VENTAJA</v>
      </c>
      <c r="M66" s="110" t="str">
        <f t="shared" si="6"/>
        <v>VENTAJA</v>
      </c>
      <c r="N66" s="127" t="str">
        <f t="shared" si="6"/>
        <v>VENTAJA</v>
      </c>
      <c r="O66" s="110" t="str">
        <f t="shared" si="6"/>
        <v>VENTAJA</v>
      </c>
      <c r="P66" s="127" t="str">
        <f t="shared" si="6"/>
        <v>VENTAJA</v>
      </c>
      <c r="Q66" s="110" t="str">
        <f t="shared" si="6"/>
        <v>VENTAJA</v>
      </c>
      <c r="R66" s="127" t="str">
        <f t="shared" si="6"/>
        <v>VENTAJA</v>
      </c>
      <c r="S66" s="110" t="str">
        <f t="shared" si="6"/>
        <v>VENTAJA</v>
      </c>
      <c r="T66" s="127" t="str">
        <f t="shared" si="6"/>
        <v>VENTAJA</v>
      </c>
      <c r="U66" s="110" t="str">
        <f t="shared" si="6"/>
        <v>VENTAJA</v>
      </c>
      <c r="V66" s="127" t="str">
        <f t="shared" si="6"/>
        <v>VENTAJA</v>
      </c>
      <c r="W66" s="110" t="str">
        <f t="shared" si="6"/>
        <v>VENTAJA</v>
      </c>
      <c r="X66" s="127" t="str">
        <f t="shared" si="6"/>
        <v>VENTAJA</v>
      </c>
      <c r="Y66" s="110" t="str">
        <f t="shared" si="6"/>
        <v>VENTAJA</v>
      </c>
      <c r="Z66" s="127" t="str">
        <f t="shared" si="6"/>
        <v>VENTAJA</v>
      </c>
      <c r="AA66" s="110" t="str">
        <f t="shared" si="6"/>
        <v>VENTAJA</v>
      </c>
    </row>
    <row r="67" spans="4:27" x14ac:dyDescent="0.25">
      <c r="D67" s="200" t="s">
        <v>24</v>
      </c>
      <c r="E67" s="201"/>
      <c r="F67" s="132" t="str">
        <f t="shared" ref="F67:AA67" si="7">+IF(F54&gt; 0.33,"VENTAJA","INTRAPRODUCTO")</f>
        <v>INTRAPRODUCTO</v>
      </c>
      <c r="G67" s="110" t="str">
        <f t="shared" si="7"/>
        <v>INTRAPRODUCTO</v>
      </c>
      <c r="H67" s="127" t="str">
        <f t="shared" si="7"/>
        <v>INTRAPRODUCTO</v>
      </c>
      <c r="I67" s="110" t="str">
        <f t="shared" si="7"/>
        <v>INTRAPRODUCTO</v>
      </c>
      <c r="J67" s="127" t="str">
        <f t="shared" si="7"/>
        <v>INTRAPRODUCTO</v>
      </c>
      <c r="K67" s="110" t="str">
        <f t="shared" si="7"/>
        <v>INTRAPRODUCTO</v>
      </c>
      <c r="L67" s="127" t="str">
        <f t="shared" si="7"/>
        <v>INTRAPRODUCTO</v>
      </c>
      <c r="M67" s="110" t="str">
        <f t="shared" si="7"/>
        <v>INTRAPRODUCTO</v>
      </c>
      <c r="N67" s="127" t="str">
        <f t="shared" si="7"/>
        <v>INTRAPRODUCTO</v>
      </c>
      <c r="O67" s="110" t="str">
        <f t="shared" si="7"/>
        <v>INTRAPRODUCTO</v>
      </c>
      <c r="P67" s="127" t="str">
        <f t="shared" si="7"/>
        <v>INTRAPRODUCTO</v>
      </c>
      <c r="Q67" s="110" t="str">
        <f t="shared" si="7"/>
        <v>INTRAPRODUCTO</v>
      </c>
      <c r="R67" s="127" t="str">
        <f t="shared" si="7"/>
        <v>INTRAPRODUCTO</v>
      </c>
      <c r="S67" s="110" t="str">
        <f t="shared" si="7"/>
        <v>INTRAPRODUCTO</v>
      </c>
      <c r="T67" s="127" t="str">
        <f t="shared" si="7"/>
        <v>INTRAPRODUCTO</v>
      </c>
      <c r="U67" s="110" t="str">
        <f t="shared" si="7"/>
        <v>INTRAPRODUCTO</v>
      </c>
      <c r="V67" s="127" t="str">
        <f t="shared" si="7"/>
        <v>INTRAPRODUCTO</v>
      </c>
      <c r="W67" s="110" t="str">
        <f t="shared" si="7"/>
        <v>INTRAPRODUCTO</v>
      </c>
      <c r="X67" s="127" t="str">
        <f t="shared" si="7"/>
        <v>INTRAPRODUCTO</v>
      </c>
      <c r="Y67" s="110" t="str">
        <f t="shared" si="7"/>
        <v>INTRAPRODUCTO</v>
      </c>
      <c r="Z67" s="127" t="str">
        <f t="shared" si="7"/>
        <v>INTRAPRODUCTO</v>
      </c>
      <c r="AA67" s="110" t="str">
        <f t="shared" si="7"/>
        <v>INTRAPRODUCTO</v>
      </c>
    </row>
    <row r="68" spans="4:27" x14ac:dyDescent="0.25">
      <c r="D68" s="198" t="s">
        <v>25</v>
      </c>
      <c r="E68" s="199"/>
      <c r="F68" s="132" t="str">
        <f t="shared" ref="F68:AA68" si="8">+IF(F55&gt; 0.33,"VENTAJA","INTRAPRODUCTO")</f>
        <v>INTRAPRODUCTO</v>
      </c>
      <c r="G68" s="110" t="str">
        <f t="shared" si="8"/>
        <v>INTRAPRODUCTO</v>
      </c>
      <c r="H68" s="127" t="str">
        <f t="shared" si="8"/>
        <v>INTRAPRODUCTO</v>
      </c>
      <c r="I68" s="110" t="str">
        <f t="shared" si="8"/>
        <v>INTRAPRODUCTO</v>
      </c>
      <c r="J68" s="127" t="str">
        <f t="shared" si="8"/>
        <v>INTRAPRODUCTO</v>
      </c>
      <c r="K68" s="110" t="str">
        <f t="shared" si="8"/>
        <v>INTRAPRODUCTO</v>
      </c>
      <c r="L68" s="127" t="str">
        <f t="shared" si="8"/>
        <v>INTRAPRODUCTO</v>
      </c>
      <c r="M68" s="110" t="str">
        <f t="shared" si="8"/>
        <v>INTRAPRODUCTO</v>
      </c>
      <c r="N68" s="127" t="str">
        <f t="shared" si="8"/>
        <v>INTRAPRODUCTO</v>
      </c>
      <c r="O68" s="110" t="str">
        <f t="shared" si="8"/>
        <v>INTRAPRODUCTO</v>
      </c>
      <c r="P68" s="127" t="str">
        <f t="shared" si="8"/>
        <v>INTRAPRODUCTO</v>
      </c>
      <c r="Q68" s="110" t="str">
        <f t="shared" si="8"/>
        <v>INTRAPRODUCTO</v>
      </c>
      <c r="R68" s="127" t="str">
        <f t="shared" si="8"/>
        <v>INTRAPRODUCTO</v>
      </c>
      <c r="S68" s="110" t="str">
        <f t="shared" si="8"/>
        <v>INTRAPRODUCTO</v>
      </c>
      <c r="T68" s="127" t="str">
        <f t="shared" si="8"/>
        <v>INTRAPRODUCTO</v>
      </c>
      <c r="U68" s="110" t="str">
        <f t="shared" si="8"/>
        <v>INTRAPRODUCTO</v>
      </c>
      <c r="V68" s="127" t="str">
        <f t="shared" si="8"/>
        <v>VENTAJA</v>
      </c>
      <c r="W68" s="110" t="str">
        <f t="shared" si="8"/>
        <v>VENTAJA</v>
      </c>
      <c r="X68" s="127" t="str">
        <f t="shared" si="8"/>
        <v>VENTAJA</v>
      </c>
      <c r="Y68" s="110" t="str">
        <f t="shared" si="8"/>
        <v>VENTAJA</v>
      </c>
      <c r="Z68" s="127" t="str">
        <f t="shared" si="8"/>
        <v>VENTAJA</v>
      </c>
      <c r="AA68" s="110" t="str">
        <f t="shared" si="8"/>
        <v>VENTAJA</v>
      </c>
    </row>
    <row r="69" spans="4:27" ht="15.75" thickBot="1" x14ac:dyDescent="0.3">
      <c r="D69" s="196" t="s">
        <v>26</v>
      </c>
      <c r="E69" s="197"/>
      <c r="F69" s="133" t="str">
        <f t="shared" ref="F69:AA69" si="9">+IF(F56&gt; 0.33,"VENTAJA","INTRAPRODUCTO")</f>
        <v>VENTAJA</v>
      </c>
      <c r="G69" s="126" t="str">
        <f t="shared" si="9"/>
        <v>VENTAJA</v>
      </c>
      <c r="H69" s="134" t="str">
        <f t="shared" si="9"/>
        <v>VENTAJA</v>
      </c>
      <c r="I69" s="126" t="str">
        <f t="shared" si="9"/>
        <v>INTRAPRODUCTO</v>
      </c>
      <c r="J69" s="134" t="str">
        <f t="shared" si="9"/>
        <v>INTRAPRODUCTO</v>
      </c>
      <c r="K69" s="126" t="str">
        <f t="shared" si="9"/>
        <v>INTRAPRODUCTO</v>
      </c>
      <c r="L69" s="134" t="str">
        <f t="shared" si="9"/>
        <v>INTRAPRODUCTO</v>
      </c>
      <c r="M69" s="126" t="str">
        <f t="shared" si="9"/>
        <v>INTRAPRODUCTO</v>
      </c>
      <c r="N69" s="134" t="str">
        <f t="shared" si="9"/>
        <v>INTRAPRODUCTO</v>
      </c>
      <c r="O69" s="126" t="str">
        <f t="shared" si="9"/>
        <v>INTRAPRODUCTO</v>
      </c>
      <c r="P69" s="134" t="str">
        <f t="shared" si="9"/>
        <v>INTRAPRODUCTO</v>
      </c>
      <c r="Q69" s="126" t="str">
        <f t="shared" si="9"/>
        <v>INTRAPRODUCTO</v>
      </c>
      <c r="R69" s="134" t="str">
        <f t="shared" si="9"/>
        <v>INTRAPRODUCTO</v>
      </c>
      <c r="S69" s="126" t="str">
        <f t="shared" si="9"/>
        <v>INTRAPRODUCTO</v>
      </c>
      <c r="T69" s="134" t="str">
        <f t="shared" si="9"/>
        <v>INTRAPRODUCTO</v>
      </c>
      <c r="U69" s="126" t="str">
        <f t="shared" si="9"/>
        <v>INTRAPRODUCTO</v>
      </c>
      <c r="V69" s="134" t="str">
        <f t="shared" si="9"/>
        <v>INTRAPRODUCTO</v>
      </c>
      <c r="W69" s="126" t="str">
        <f t="shared" si="9"/>
        <v>INTRAPRODUCTO</v>
      </c>
      <c r="X69" s="134" t="str">
        <f t="shared" si="9"/>
        <v>INTRAPRODUCTO</v>
      </c>
      <c r="Y69" s="126" t="str">
        <f t="shared" si="9"/>
        <v>INTRAPRODUCTO</v>
      </c>
      <c r="Z69" s="134" t="str">
        <f t="shared" si="9"/>
        <v>INTRAPRODUCTO</v>
      </c>
      <c r="AA69" s="126" t="str">
        <f t="shared" si="9"/>
        <v>INTRAPRODUCTO</v>
      </c>
    </row>
    <row r="71" spans="4:27" ht="15.75" thickBot="1" x14ac:dyDescent="0.3">
      <c r="D71" s="1" t="s">
        <v>14</v>
      </c>
      <c r="E71" s="3"/>
    </row>
    <row r="72" spans="4:27" ht="15.75" thickBot="1" x14ac:dyDescent="0.3">
      <c r="D72" s="123" t="s">
        <v>15</v>
      </c>
      <c r="E72" s="124"/>
      <c r="F72" s="18">
        <v>1995</v>
      </c>
      <c r="G72" s="10">
        <v>1996</v>
      </c>
      <c r="H72" s="18">
        <v>1997</v>
      </c>
      <c r="I72" s="10">
        <v>1998</v>
      </c>
      <c r="J72" s="18">
        <v>1999</v>
      </c>
      <c r="K72" s="10">
        <v>2000</v>
      </c>
      <c r="L72" s="18">
        <v>2001</v>
      </c>
      <c r="M72" s="10">
        <v>2002</v>
      </c>
      <c r="N72" s="18">
        <v>2003</v>
      </c>
      <c r="O72" s="10">
        <v>2004</v>
      </c>
      <c r="P72" s="18">
        <v>2005</v>
      </c>
      <c r="Q72" s="10">
        <v>2006</v>
      </c>
      <c r="R72" s="18">
        <v>2007</v>
      </c>
      <c r="S72" s="10">
        <v>2008</v>
      </c>
      <c r="T72" s="18">
        <v>2009</v>
      </c>
      <c r="U72" s="10">
        <v>2010</v>
      </c>
      <c r="V72" s="18">
        <v>2011</v>
      </c>
      <c r="W72" s="10">
        <v>2012</v>
      </c>
      <c r="X72" s="18">
        <v>2013</v>
      </c>
      <c r="Y72" s="10">
        <v>2014</v>
      </c>
      <c r="Z72" s="18">
        <v>2015</v>
      </c>
      <c r="AA72" s="11">
        <v>2016</v>
      </c>
    </row>
    <row r="73" spans="4:27" ht="15.75" thickBot="1" x14ac:dyDescent="0.3">
      <c r="D73" s="202" t="s">
        <v>16</v>
      </c>
      <c r="E73" s="203"/>
      <c r="F73" s="111">
        <v>10201048.063999999</v>
      </c>
      <c r="G73" s="112">
        <v>10647555.072000001</v>
      </c>
      <c r="H73" s="111">
        <v>11549019.136</v>
      </c>
      <c r="I73" s="112">
        <v>10821222.4</v>
      </c>
      <c r="J73" s="111">
        <v>11617030.143999999</v>
      </c>
      <c r="K73" s="112">
        <v>13158400.846999999</v>
      </c>
      <c r="L73" s="111">
        <v>12301486.486</v>
      </c>
      <c r="M73" s="112">
        <v>11897488.380999999</v>
      </c>
      <c r="N73" s="111">
        <v>13092218.069</v>
      </c>
      <c r="O73" s="112">
        <v>16729677.706</v>
      </c>
      <c r="P73" s="111">
        <v>21190438.734999999</v>
      </c>
      <c r="Q73" s="112">
        <v>24390975.103</v>
      </c>
      <c r="R73" s="111">
        <v>29991332</v>
      </c>
      <c r="S73" s="112">
        <v>37625882.064999998</v>
      </c>
      <c r="T73" s="111">
        <v>32852985.837000001</v>
      </c>
      <c r="U73" s="112">
        <v>39819528.641999997</v>
      </c>
      <c r="V73" s="111">
        <v>56953516.086000003</v>
      </c>
      <c r="W73" s="112">
        <v>60273618.167999998</v>
      </c>
      <c r="X73" s="111">
        <v>58821869.987000003</v>
      </c>
      <c r="Y73" s="112">
        <v>54794812.015000001</v>
      </c>
      <c r="Z73" s="111">
        <v>35690766.593000002</v>
      </c>
      <c r="AA73" s="113">
        <v>31044991.243000001</v>
      </c>
    </row>
    <row r="74" spans="4:27" x14ac:dyDescent="0.25">
      <c r="D74" s="198" t="s">
        <v>17</v>
      </c>
      <c r="E74" s="199"/>
      <c r="F74" s="114">
        <v>3098921.09</v>
      </c>
      <c r="G74" s="115">
        <v>2785849.662</v>
      </c>
      <c r="H74" s="114">
        <v>3607707.88</v>
      </c>
      <c r="I74" s="115">
        <v>3335956.557</v>
      </c>
      <c r="J74" s="114">
        <v>2695929.8470000001</v>
      </c>
      <c r="K74" s="115">
        <v>2405215.0010000002</v>
      </c>
      <c r="L74" s="114">
        <v>2138679.7719999999</v>
      </c>
      <c r="M74" s="115">
        <v>2078652.2009999999</v>
      </c>
      <c r="N74" s="114">
        <v>2115649.7719999999</v>
      </c>
      <c r="O74" s="115">
        <v>2562060.0449999999</v>
      </c>
      <c r="P74" s="114">
        <v>3414451.378</v>
      </c>
      <c r="Q74" s="115">
        <v>3636147.1490000002</v>
      </c>
      <c r="R74" s="114">
        <v>4207719.53</v>
      </c>
      <c r="S74" s="115">
        <v>4920759.6100000003</v>
      </c>
      <c r="T74" s="114">
        <v>4598395.335</v>
      </c>
      <c r="U74" s="115">
        <v>4252563.568</v>
      </c>
      <c r="V74" s="114">
        <v>5361940.517</v>
      </c>
      <c r="W74" s="115">
        <v>4891277.0719999997</v>
      </c>
      <c r="X74" s="114">
        <v>4827988.8420000002</v>
      </c>
      <c r="Y74" s="115">
        <v>5397566.3509999998</v>
      </c>
      <c r="Z74" s="114">
        <v>5065806.5839999998</v>
      </c>
      <c r="AA74" s="116">
        <v>5017400.301</v>
      </c>
    </row>
    <row r="75" spans="4:27" x14ac:dyDescent="0.25">
      <c r="D75" s="200" t="s">
        <v>18</v>
      </c>
      <c r="E75" s="201"/>
      <c r="F75" s="117">
        <v>30803.01</v>
      </c>
      <c r="G75" s="118">
        <v>35173.404000000002</v>
      </c>
      <c r="H75" s="117">
        <v>39259.262000000002</v>
      </c>
      <c r="I75" s="118">
        <v>35104.345999999998</v>
      </c>
      <c r="J75" s="117">
        <v>39624.252</v>
      </c>
      <c r="K75" s="118">
        <v>46419.232000000004</v>
      </c>
      <c r="L75" s="117">
        <v>53188.722000000002</v>
      </c>
      <c r="M75" s="118">
        <v>74104.146999999997</v>
      </c>
      <c r="N75" s="117">
        <v>91780.876000000004</v>
      </c>
      <c r="O75" s="118">
        <v>123835.197</v>
      </c>
      <c r="P75" s="117">
        <v>96874.676000000007</v>
      </c>
      <c r="Q75" s="118">
        <v>94055.032999999996</v>
      </c>
      <c r="R75" s="117">
        <v>105375.874</v>
      </c>
      <c r="S75" s="118">
        <v>94489.955000000002</v>
      </c>
      <c r="T75" s="117">
        <v>70182.815000000002</v>
      </c>
      <c r="U75" s="118">
        <v>53309.548000000003</v>
      </c>
      <c r="V75" s="117">
        <v>64346.038</v>
      </c>
      <c r="W75" s="118">
        <v>70258.634000000005</v>
      </c>
      <c r="X75" s="117">
        <v>97455.774999999994</v>
      </c>
      <c r="Y75" s="118">
        <v>83701.375</v>
      </c>
      <c r="Z75" s="117">
        <v>73863.785999999993</v>
      </c>
      <c r="AA75" s="119">
        <v>54157.362999999998</v>
      </c>
    </row>
    <row r="76" spans="4:27" x14ac:dyDescent="0.25">
      <c r="D76" s="198" t="s">
        <v>19</v>
      </c>
      <c r="E76" s="199"/>
      <c r="F76" s="114">
        <v>579990.24399999995</v>
      </c>
      <c r="G76" s="115">
        <v>605765.80500000005</v>
      </c>
      <c r="H76" s="114">
        <v>616942.38699999999</v>
      </c>
      <c r="I76" s="115">
        <v>617456.18000000005</v>
      </c>
      <c r="J76" s="114">
        <v>620240.06799999997</v>
      </c>
      <c r="K76" s="115">
        <v>659124.23800000001</v>
      </c>
      <c r="L76" s="114">
        <v>688855.61499999999</v>
      </c>
      <c r="M76" s="115">
        <v>757827.40099999995</v>
      </c>
      <c r="N76" s="114">
        <v>789590.94900000002</v>
      </c>
      <c r="O76" s="115">
        <v>875534.74</v>
      </c>
      <c r="P76" s="114">
        <v>1139266.4569999999</v>
      </c>
      <c r="Q76" s="115">
        <v>1479351.7949999999</v>
      </c>
      <c r="R76" s="114">
        <v>1801174.3359999999</v>
      </c>
      <c r="S76" s="115">
        <v>1883633.2490000001</v>
      </c>
      <c r="T76" s="114">
        <v>1536759.11</v>
      </c>
      <c r="U76" s="115">
        <v>1790755.2039999999</v>
      </c>
      <c r="V76" s="114">
        <v>1862520.5719999999</v>
      </c>
      <c r="W76" s="115">
        <v>1903899.7069999999</v>
      </c>
      <c r="X76" s="114">
        <v>1983921.308</v>
      </c>
      <c r="Y76" s="115">
        <v>1921493.327</v>
      </c>
      <c r="Z76" s="114">
        <v>1777427.3</v>
      </c>
      <c r="AA76" s="116">
        <v>1737163.1470000001</v>
      </c>
    </row>
    <row r="77" spans="4:27" x14ac:dyDescent="0.25">
      <c r="D77" s="200" t="s">
        <v>20</v>
      </c>
      <c r="E77" s="201"/>
      <c r="F77" s="117">
        <v>2777924.2829999998</v>
      </c>
      <c r="G77" s="118">
        <v>3827695.986</v>
      </c>
      <c r="H77" s="117">
        <v>3622565.1490000002</v>
      </c>
      <c r="I77" s="118">
        <v>3273865.3459999999</v>
      </c>
      <c r="J77" s="117">
        <v>4702466.4309999999</v>
      </c>
      <c r="K77" s="118">
        <v>5668573.9000000004</v>
      </c>
      <c r="L77" s="117">
        <v>4465281.6239999998</v>
      </c>
      <c r="M77" s="118">
        <v>4273429.8509999998</v>
      </c>
      <c r="N77" s="117">
        <v>4869042.2489999998</v>
      </c>
      <c r="O77" s="118">
        <v>6174538.5109999999</v>
      </c>
      <c r="P77" s="117">
        <v>8316319.8449999997</v>
      </c>
      <c r="Q77" s="118">
        <v>9373867.7410000004</v>
      </c>
      <c r="R77" s="117">
        <v>10872100.037</v>
      </c>
      <c r="S77" s="118">
        <v>17295009.647999998</v>
      </c>
      <c r="T77" s="117">
        <v>15780856.358999999</v>
      </c>
      <c r="U77" s="118">
        <v>22564428.982000001</v>
      </c>
      <c r="V77" s="117">
        <v>36481785.703000002</v>
      </c>
      <c r="W77" s="118">
        <v>39611602.737000003</v>
      </c>
      <c r="X77" s="117">
        <v>39276186.884999998</v>
      </c>
      <c r="Y77" s="118">
        <v>35930632.399999999</v>
      </c>
      <c r="Z77" s="117">
        <v>18839854.679000001</v>
      </c>
      <c r="AA77" s="119">
        <v>14745528.085000001</v>
      </c>
    </row>
    <row r="78" spans="4:27" x14ac:dyDescent="0.25">
      <c r="D78" s="198" t="s">
        <v>21</v>
      </c>
      <c r="E78" s="199"/>
      <c r="F78" s="114">
        <v>15458.19</v>
      </c>
      <c r="G78" s="115">
        <v>20060.937999999998</v>
      </c>
      <c r="H78" s="114">
        <v>39520.923999999999</v>
      </c>
      <c r="I78" s="115">
        <v>47420.091999999997</v>
      </c>
      <c r="J78" s="114">
        <v>59328.618000000002</v>
      </c>
      <c r="K78" s="115">
        <v>49121.404000000002</v>
      </c>
      <c r="L78" s="114">
        <v>40252.230000000003</v>
      </c>
      <c r="M78" s="115">
        <v>47038.563999999998</v>
      </c>
      <c r="N78" s="114">
        <v>70101.479000000007</v>
      </c>
      <c r="O78" s="115">
        <v>132581.01300000001</v>
      </c>
      <c r="P78" s="114">
        <v>122856.924</v>
      </c>
      <c r="Q78" s="115">
        <v>127010.948</v>
      </c>
      <c r="R78" s="114">
        <v>261453.73800000001</v>
      </c>
      <c r="S78" s="115">
        <v>384381.01500000001</v>
      </c>
      <c r="T78" s="114">
        <v>178528.27600000001</v>
      </c>
      <c r="U78" s="115">
        <v>135985.625</v>
      </c>
      <c r="V78" s="114">
        <v>290296.103</v>
      </c>
      <c r="W78" s="115">
        <v>280943.15100000001</v>
      </c>
      <c r="X78" s="114">
        <v>255500.98800000001</v>
      </c>
      <c r="Y78" s="115">
        <v>328909.83600000001</v>
      </c>
      <c r="Z78" s="114">
        <v>363479.42700000003</v>
      </c>
      <c r="AA78" s="116">
        <v>338839.57299999997</v>
      </c>
    </row>
    <row r="79" spans="4:27" x14ac:dyDescent="0.25">
      <c r="D79" s="200" t="s">
        <v>22</v>
      </c>
      <c r="E79" s="201"/>
      <c r="F79" s="117">
        <v>806467.44</v>
      </c>
      <c r="G79" s="118">
        <v>878271.42099999997</v>
      </c>
      <c r="H79" s="117">
        <v>1075389.1259999999</v>
      </c>
      <c r="I79" s="118">
        <v>1092606.466</v>
      </c>
      <c r="J79" s="117">
        <v>1179674.507</v>
      </c>
      <c r="K79" s="118">
        <v>1335680.9410000001</v>
      </c>
      <c r="L79" s="117">
        <v>1361828.9720000001</v>
      </c>
      <c r="M79" s="118">
        <v>1329738.9140000001</v>
      </c>
      <c r="N79" s="117">
        <v>1219370.236</v>
      </c>
      <c r="O79" s="118">
        <v>1541722.7209999999</v>
      </c>
      <c r="P79" s="117">
        <v>1786172.6610000001</v>
      </c>
      <c r="Q79" s="118">
        <v>2024381.6680000001</v>
      </c>
      <c r="R79" s="117">
        <v>2413255.6839999999</v>
      </c>
      <c r="S79" s="118">
        <v>2951475.1740000001</v>
      </c>
      <c r="T79" s="117">
        <v>2715936.733</v>
      </c>
      <c r="U79" s="118">
        <v>2846822.6030000001</v>
      </c>
      <c r="V79" s="117">
        <v>3312122.983</v>
      </c>
      <c r="W79" s="118">
        <v>3428685.415</v>
      </c>
      <c r="X79" s="117">
        <v>3733191.8110000002</v>
      </c>
      <c r="Y79" s="118">
        <v>3684127.247</v>
      </c>
      <c r="Z79" s="117">
        <v>3423007.0780000002</v>
      </c>
      <c r="AA79" s="119">
        <v>3029705.855</v>
      </c>
    </row>
    <row r="80" spans="4:27" x14ac:dyDescent="0.25">
      <c r="D80" s="198" t="s">
        <v>23</v>
      </c>
      <c r="E80" s="199"/>
      <c r="F80" s="114">
        <v>1467892.4750000001</v>
      </c>
      <c r="G80" s="115">
        <v>1145310.274</v>
      </c>
      <c r="H80" s="114">
        <v>1189097.206</v>
      </c>
      <c r="I80" s="115">
        <v>1100459.8259999999</v>
      </c>
      <c r="J80" s="114">
        <v>1195512.314</v>
      </c>
      <c r="K80" s="115">
        <v>1443992.7379999999</v>
      </c>
      <c r="L80" s="114">
        <v>1600065.148</v>
      </c>
      <c r="M80" s="115">
        <v>1560431.6310000001</v>
      </c>
      <c r="N80" s="114">
        <v>1737469.0460000001</v>
      </c>
      <c r="O80" s="115">
        <v>2330093.8820000002</v>
      </c>
      <c r="P80" s="114">
        <v>2753889.4539999999</v>
      </c>
      <c r="Q80" s="115">
        <v>3484528.9249999998</v>
      </c>
      <c r="R80" s="114">
        <v>4748504.3559999997</v>
      </c>
      <c r="S80" s="115">
        <v>4649722.3870000001</v>
      </c>
      <c r="T80" s="114">
        <v>3441238.7110000001</v>
      </c>
      <c r="U80" s="115">
        <v>3337209.6940000001</v>
      </c>
      <c r="V80" s="114">
        <v>3472061.2480000001</v>
      </c>
      <c r="W80" s="115">
        <v>3549539.51</v>
      </c>
      <c r="X80" s="114">
        <v>3048385.906</v>
      </c>
      <c r="Y80" s="115">
        <v>2962845.625</v>
      </c>
      <c r="Z80" s="114">
        <v>2367656.7080000001</v>
      </c>
      <c r="AA80" s="116">
        <v>2028656.209</v>
      </c>
    </row>
    <row r="81" spans="4:27" x14ac:dyDescent="0.25">
      <c r="D81" s="200" t="s">
        <v>24</v>
      </c>
      <c r="E81" s="201"/>
      <c r="F81" s="117">
        <v>264716.17499999999</v>
      </c>
      <c r="G81" s="118">
        <v>290365.29800000001</v>
      </c>
      <c r="H81" s="117">
        <v>438185.76</v>
      </c>
      <c r="I81" s="118">
        <v>427399.25199999998</v>
      </c>
      <c r="J81" s="117">
        <v>306885.30800000002</v>
      </c>
      <c r="K81" s="118">
        <v>565442.83100000001</v>
      </c>
      <c r="L81" s="117">
        <v>828162.73800000001</v>
      </c>
      <c r="M81" s="118">
        <v>663024.73400000005</v>
      </c>
      <c r="N81" s="117">
        <v>430313.315</v>
      </c>
      <c r="O81" s="118">
        <v>910814.52500000002</v>
      </c>
      <c r="P81" s="117">
        <v>1265020.04</v>
      </c>
      <c r="Q81" s="118">
        <v>1519771.098</v>
      </c>
      <c r="R81" s="117">
        <v>2208299.469</v>
      </c>
      <c r="S81" s="118">
        <v>1884343.71</v>
      </c>
      <c r="T81" s="117">
        <v>1427862.03</v>
      </c>
      <c r="U81" s="118">
        <v>1265311.8959999999</v>
      </c>
      <c r="V81" s="117">
        <v>1720984.7679999999</v>
      </c>
      <c r="W81" s="118">
        <v>1492637.152</v>
      </c>
      <c r="X81" s="117">
        <v>1834495.1359999999</v>
      </c>
      <c r="Y81" s="118">
        <v>1529037.4939999999</v>
      </c>
      <c r="Z81" s="117">
        <v>1423523.017</v>
      </c>
      <c r="AA81" s="119">
        <v>1464320.9709999999</v>
      </c>
    </row>
    <row r="82" spans="4:27" x14ac:dyDescent="0.25">
      <c r="D82" s="198" t="s">
        <v>25</v>
      </c>
      <c r="E82" s="199"/>
      <c r="F82" s="114">
        <v>985174.973</v>
      </c>
      <c r="G82" s="115">
        <v>854746.38600000006</v>
      </c>
      <c r="H82" s="114">
        <v>844979.59499999997</v>
      </c>
      <c r="I82" s="115">
        <v>870562.44400000002</v>
      </c>
      <c r="J82" s="114">
        <v>807029.93</v>
      </c>
      <c r="K82" s="115">
        <v>975983.973</v>
      </c>
      <c r="L82" s="114">
        <v>1113974.9620000001</v>
      </c>
      <c r="M82" s="115">
        <v>999796.94099999999</v>
      </c>
      <c r="N82" s="114">
        <v>1176477.253</v>
      </c>
      <c r="O82" s="115">
        <v>1501711.953</v>
      </c>
      <c r="P82" s="114">
        <v>1662357.4920000001</v>
      </c>
      <c r="Q82" s="115">
        <v>1818153.287</v>
      </c>
      <c r="R82" s="114">
        <v>2568492.432</v>
      </c>
      <c r="S82" s="115">
        <v>2529167.3969999999</v>
      </c>
      <c r="T82" s="114">
        <v>1535642.514</v>
      </c>
      <c r="U82" s="115">
        <v>1443255.895</v>
      </c>
      <c r="V82" s="114">
        <v>1590328.8319999999</v>
      </c>
      <c r="W82" s="115">
        <v>1631760.6129999999</v>
      </c>
      <c r="X82" s="114">
        <v>1499523.801</v>
      </c>
      <c r="Y82" s="115">
        <v>1360366.0090000001</v>
      </c>
      <c r="Z82" s="114">
        <v>1254999.4099999999</v>
      </c>
      <c r="AA82" s="116">
        <v>1085000.3689999999</v>
      </c>
    </row>
    <row r="83" spans="4:27" ht="15.75" thickBot="1" x14ac:dyDescent="0.3">
      <c r="D83" s="196" t="s">
        <v>26</v>
      </c>
      <c r="E83" s="197"/>
      <c r="F83" s="120">
        <v>173700.736</v>
      </c>
      <c r="G83" s="121">
        <v>204315.77</v>
      </c>
      <c r="H83" s="120">
        <v>75372.135999999999</v>
      </c>
      <c r="I83" s="121">
        <v>20392.142</v>
      </c>
      <c r="J83" s="120">
        <v>10338.969999999999</v>
      </c>
      <c r="K83" s="121">
        <v>8846.5889999999999</v>
      </c>
      <c r="L83" s="120">
        <v>11196.703</v>
      </c>
      <c r="M83" s="121">
        <v>113443.997</v>
      </c>
      <c r="N83" s="120">
        <v>592422.89399999997</v>
      </c>
      <c r="O83" s="121">
        <v>576785.11899999995</v>
      </c>
      <c r="P83" s="120">
        <v>633229.92799999996</v>
      </c>
      <c r="Q83" s="121">
        <v>833707.58499999996</v>
      </c>
      <c r="R83" s="120">
        <v>804956.70200000005</v>
      </c>
      <c r="S83" s="121">
        <v>1032900.036</v>
      </c>
      <c r="T83" s="120">
        <v>1567584.0730000001</v>
      </c>
      <c r="U83" s="121">
        <v>2129885.764</v>
      </c>
      <c r="V83" s="120">
        <v>2797129.4870000002</v>
      </c>
      <c r="W83" s="121">
        <v>3413014.27</v>
      </c>
      <c r="X83" s="120">
        <v>2265219.588</v>
      </c>
      <c r="Y83" s="121">
        <v>1596132.41</v>
      </c>
      <c r="Z83" s="120">
        <v>1101148.7209999999</v>
      </c>
      <c r="AA83" s="122">
        <v>1544219.487</v>
      </c>
    </row>
  </sheetData>
  <mergeCells count="37">
    <mergeCell ref="D69:E69"/>
    <mergeCell ref="D64:E64"/>
    <mergeCell ref="D65:E65"/>
    <mergeCell ref="D66:E66"/>
    <mergeCell ref="D67:E67"/>
    <mergeCell ref="D68:E68"/>
    <mergeCell ref="D59:E59"/>
    <mergeCell ref="D60:E60"/>
    <mergeCell ref="D61:E61"/>
    <mergeCell ref="D62:E62"/>
    <mergeCell ref="D63:E63"/>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3:E73"/>
    <mergeCell ref="D74:E74"/>
    <mergeCell ref="D75:E75"/>
    <mergeCell ref="D76:E76"/>
    <mergeCell ref="D77:E77"/>
    <mergeCell ref="D83:E83"/>
    <mergeCell ref="D78:E78"/>
    <mergeCell ref="D79:E79"/>
    <mergeCell ref="D80:E80"/>
    <mergeCell ref="D81:E81"/>
    <mergeCell ref="D82:E8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7"/>
  <sheetViews>
    <sheetView showGridLines="0" workbookViewId="0">
      <selection activeCell="D21" sqref="D21"/>
    </sheetView>
  </sheetViews>
  <sheetFormatPr baseColWidth="10" defaultRowHeight="15" x14ac:dyDescent="0.25"/>
  <cols>
    <col min="5" max="5" width="20.140625" customWidth="1"/>
    <col min="6" max="27" width="27.7109375" bestFit="1" customWidth="1"/>
  </cols>
  <sheetData>
    <row r="7" spans="2:16" ht="15" customHeight="1" x14ac:dyDescent="0.25">
      <c r="C7" s="152"/>
      <c r="D7" s="165" t="s">
        <v>54</v>
      </c>
      <c r="E7" s="165"/>
      <c r="I7" s="205" t="s">
        <v>53</v>
      </c>
      <c r="J7" s="205"/>
      <c r="K7" s="205"/>
      <c r="M7" s="98"/>
      <c r="N7" s="98"/>
      <c r="O7" s="98"/>
      <c r="P7" s="98"/>
    </row>
    <row r="8" spans="2:16" x14ac:dyDescent="0.25">
      <c r="B8" s="152"/>
      <c r="C8" s="152"/>
      <c r="D8" s="165"/>
      <c r="E8" s="165"/>
      <c r="I8" s="205"/>
      <c r="J8" s="205"/>
      <c r="K8" s="205"/>
      <c r="L8" s="98"/>
      <c r="M8" s="98"/>
      <c r="N8" s="98"/>
      <c r="O8" s="98"/>
      <c r="P8" s="98"/>
    </row>
    <row r="9" spans="2:16" x14ac:dyDescent="0.25">
      <c r="B9" s="152"/>
      <c r="C9" s="152"/>
      <c r="D9" s="165"/>
      <c r="E9" s="165"/>
      <c r="I9" s="205"/>
      <c r="J9" s="205"/>
      <c r="K9" s="205"/>
      <c r="L9" s="98"/>
      <c r="M9" s="98"/>
      <c r="N9" s="98"/>
      <c r="O9" s="98"/>
      <c r="P9" s="98"/>
    </row>
    <row r="10" spans="2:16" x14ac:dyDescent="0.25">
      <c r="B10" s="152"/>
      <c r="C10" s="152"/>
      <c r="D10" s="165"/>
      <c r="E10" s="165"/>
      <c r="I10" s="205"/>
      <c r="J10" s="205"/>
      <c r="K10" s="205"/>
      <c r="L10" s="98"/>
      <c r="M10" s="98"/>
      <c r="N10" s="98"/>
      <c r="O10" s="98"/>
      <c r="P10" s="98"/>
    </row>
    <row r="11" spans="2:16" x14ac:dyDescent="0.25">
      <c r="B11" s="152"/>
      <c r="C11" s="152"/>
      <c r="D11" s="165"/>
      <c r="E11" s="165"/>
      <c r="I11" s="205"/>
      <c r="J11" s="205"/>
      <c r="K11" s="205"/>
      <c r="L11" s="98"/>
      <c r="M11" s="98"/>
      <c r="N11" s="98"/>
      <c r="O11" s="98"/>
      <c r="P11" s="98"/>
    </row>
    <row r="12" spans="2:16" x14ac:dyDescent="0.25">
      <c r="B12" s="152"/>
      <c r="C12" s="152"/>
      <c r="D12" s="165"/>
      <c r="E12" s="165"/>
      <c r="I12" s="205"/>
      <c r="J12" s="205"/>
      <c r="K12" s="205"/>
      <c r="L12" s="98"/>
      <c r="M12" s="98"/>
      <c r="N12" s="98"/>
      <c r="O12" s="98"/>
      <c r="P12" s="98"/>
    </row>
    <row r="13" spans="2:16" x14ac:dyDescent="0.25">
      <c r="B13" s="152"/>
      <c r="C13" s="152"/>
      <c r="D13" s="165"/>
      <c r="E13" s="165"/>
      <c r="I13" s="205"/>
      <c r="J13" s="205"/>
      <c r="K13" s="205"/>
      <c r="L13" s="98"/>
      <c r="M13" s="98"/>
      <c r="N13" s="98"/>
      <c r="O13" s="98"/>
      <c r="P13" s="98"/>
    </row>
    <row r="14" spans="2:16" x14ac:dyDescent="0.25">
      <c r="B14" s="152"/>
      <c r="C14" s="152"/>
      <c r="D14" s="165"/>
      <c r="E14" s="165"/>
      <c r="I14" s="205"/>
      <c r="J14" s="205"/>
      <c r="K14" s="205"/>
      <c r="L14" s="98"/>
      <c r="M14" s="98"/>
      <c r="N14" s="98"/>
      <c r="O14" s="98"/>
      <c r="P14" s="98"/>
    </row>
    <row r="15" spans="2:16" ht="17.25" customHeight="1" x14ac:dyDescent="0.25">
      <c r="B15" s="152"/>
      <c r="C15" s="152"/>
      <c r="D15" s="152"/>
      <c r="E15" s="152"/>
      <c r="G15" s="204" t="s">
        <v>55</v>
      </c>
      <c r="H15" s="204"/>
      <c r="I15" s="205"/>
      <c r="J15" s="205"/>
      <c r="K15" s="205"/>
      <c r="L15" s="98"/>
      <c r="M15" s="98"/>
      <c r="N15" s="98"/>
      <c r="O15" s="98"/>
      <c r="P15" s="98"/>
    </row>
    <row r="16" spans="2:16" x14ac:dyDescent="0.25">
      <c r="B16" s="152"/>
      <c r="C16" s="152"/>
      <c r="D16" s="152"/>
      <c r="E16" s="152"/>
      <c r="G16" s="204"/>
      <c r="H16" s="204"/>
      <c r="I16" s="99"/>
      <c r="J16" s="99" t="s">
        <v>3</v>
      </c>
      <c r="L16" s="98"/>
      <c r="M16" s="98"/>
      <c r="N16" s="98"/>
      <c r="O16" s="98"/>
      <c r="P16" s="98"/>
    </row>
    <row r="17" spans="3:15" x14ac:dyDescent="0.25">
      <c r="C17" s="99"/>
      <c r="D17" s="99"/>
      <c r="E17" s="99" t="s">
        <v>3</v>
      </c>
      <c r="G17" s="99" t="s">
        <v>3</v>
      </c>
      <c r="H17" s="99"/>
      <c r="I17" s="99"/>
      <c r="N17" s="99"/>
      <c r="O17" s="99"/>
    </row>
    <row r="44" spans="4:27" ht="15.75" thickBot="1" x14ac:dyDescent="0.3"/>
    <row r="45" spans="4:27" x14ac:dyDescent="0.25">
      <c r="D45" s="8" t="s">
        <v>15</v>
      </c>
      <c r="E45" s="9"/>
      <c r="F45" s="136">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198" t="s">
        <v>17</v>
      </c>
      <c r="E46" s="199"/>
      <c r="F46" s="140">
        <f>+(A!D47-B!E47)/(A!D47+B!E47)</f>
        <v>0.92934240193374229</v>
      </c>
      <c r="G46" s="141">
        <f>+(A!E47-B!F47)/(A!E47+B!F47)</f>
        <v>0.90766124608932464</v>
      </c>
      <c r="H46" s="142">
        <f>+(A!F47-B!G47)/(A!F47+B!G47)</f>
        <v>0.95956104318630031</v>
      </c>
      <c r="I46" s="141">
        <f>+(A!G47-B!H47)/(A!G47+B!H47)</f>
        <v>0.77654542225031331</v>
      </c>
      <c r="J46" s="142">
        <f>+(A!H47-B!I47)/(A!H47+B!I47)</f>
        <v>0.95591210201963916</v>
      </c>
      <c r="K46" s="141">
        <f>+(A!I47-B!J47)/(A!I47+B!J47)</f>
        <v>0.96215789575778077</v>
      </c>
      <c r="L46" s="142">
        <f>+(A!J47-B!K47)/(A!J47+B!K47)</f>
        <v>0.97650931502604432</v>
      </c>
      <c r="M46" s="141">
        <f>+(A!K47-B!L47)/(A!K47+B!L47)</f>
        <v>0.97803917080453717</v>
      </c>
      <c r="N46" s="142">
        <f>+(A!L47-B!M47)/(A!L47+B!M47)</f>
        <v>0.9878235871391009</v>
      </c>
      <c r="O46" s="141">
        <f>+(A!M47-B!N47)/(A!M47+B!N47)</f>
        <v>0.98735133171762834</v>
      </c>
      <c r="P46" s="142">
        <f>+(A!N47-B!O47)/(A!N47+B!O47)</f>
        <v>0.99306713432188132</v>
      </c>
      <c r="Q46" s="141">
        <f>+(A!O47-B!P47)/(A!O47+B!P47)</f>
        <v>0.99158664772713634</v>
      </c>
      <c r="R46" s="142">
        <f>+(A!P47-B!Q47)/(A!P47+B!Q47)</f>
        <v>0.99205649379948513</v>
      </c>
      <c r="S46" s="141">
        <f>+(A!Q47-B!R47)/(A!Q47+B!R47)</f>
        <v>0.99816414028120404</v>
      </c>
      <c r="T46" s="142">
        <f>+(A!R47-B!S47)/(A!R47+B!S47)</f>
        <v>0.99926412111486573</v>
      </c>
      <c r="U46" s="141">
        <f>+(A!S47-B!T47)/(A!S47+B!T47)</f>
        <v>0.99846122044920083</v>
      </c>
      <c r="V46" s="142">
        <f>+(A!T47-B!U47)/(A!T47+B!U47)</f>
        <v>0.99843657149855192</v>
      </c>
      <c r="W46" s="141">
        <f>+(A!U47-B!V47)/(A!U47+B!V47)</f>
        <v>0.94410612734130384</v>
      </c>
      <c r="X46" s="142">
        <f>+(A!V47-B!W47)/(A!V47+B!W47)</f>
        <v>0.92718236707396617</v>
      </c>
      <c r="Y46" s="141">
        <f>+(A!W47-B!X47)/(A!W47+B!X47)</f>
        <v>0.96760505544261699</v>
      </c>
      <c r="Z46" s="142">
        <f>+(A!X47-B!Y47)/(A!X47+B!Y47)</f>
        <v>0.9825077994883894</v>
      </c>
      <c r="AA46" s="141">
        <f>+(A!Y47-B!Z47)/(A!Y47+B!Z47)</f>
        <v>0.96515859208186339</v>
      </c>
    </row>
    <row r="47" spans="4:27" x14ac:dyDescent="0.25">
      <c r="D47" s="200" t="s">
        <v>18</v>
      </c>
      <c r="E47" s="201"/>
      <c r="F47" s="140"/>
      <c r="G47" s="141"/>
      <c r="H47" s="142">
        <f>+(A!F48-B!G48)/(A!F48+B!G48)</f>
        <v>-1</v>
      </c>
      <c r="I47" s="141"/>
      <c r="J47" s="142"/>
      <c r="K47" s="141">
        <f>+(A!I48-B!J48)/(A!I48+B!J48)</f>
        <v>-1</v>
      </c>
      <c r="L47" s="142"/>
      <c r="M47" s="141"/>
      <c r="N47" s="142">
        <f>+(A!L48-B!M48)/(A!L48+B!M48)</f>
        <v>-1</v>
      </c>
      <c r="O47" s="141">
        <f>+(A!M48-B!N48)/(A!M48+B!N48)</f>
        <v>-1</v>
      </c>
      <c r="P47" s="142"/>
      <c r="Q47" s="141">
        <f>+(A!O48-B!P48)/(A!O48+B!P48)</f>
        <v>-1</v>
      </c>
      <c r="R47" s="142">
        <f>+(A!P48-B!Q48)/(A!P48+B!Q48)</f>
        <v>-1</v>
      </c>
      <c r="S47" s="141">
        <f>+(A!Q48-B!R48)/(A!Q48+B!R48)</f>
        <v>-1</v>
      </c>
      <c r="T47" s="142">
        <f>+(A!R48-B!S48)/(A!R48+B!S48)</f>
        <v>-1</v>
      </c>
      <c r="U47" s="141">
        <f>+(A!S48-B!T48)/(A!S48+B!T48)</f>
        <v>-1</v>
      </c>
      <c r="V47" s="142">
        <f>+(A!T48-B!U48)/(A!T48+B!U48)</f>
        <v>-1</v>
      </c>
      <c r="W47" s="141">
        <f>+(A!U48-B!V48)/(A!U48+B!V48)</f>
        <v>-1</v>
      </c>
      <c r="X47" s="142">
        <f>+(A!V48-B!W48)/(A!V48+B!W48)</f>
        <v>-0.83156281530055887</v>
      </c>
      <c r="Y47" s="141">
        <f>+(A!W48-B!X48)/(A!W48+B!X48)</f>
        <v>-1</v>
      </c>
      <c r="Z47" s="142">
        <f>+(A!X48-B!Y48)/(A!X48+B!Y48)</f>
        <v>-0.99989605277746985</v>
      </c>
      <c r="AA47" s="141">
        <f>+(A!Y48-B!Z48)/(A!Y48+B!Z48)</f>
        <v>-1</v>
      </c>
    </row>
    <row r="48" spans="4:27" x14ac:dyDescent="0.25">
      <c r="D48" s="198" t="s">
        <v>19</v>
      </c>
      <c r="E48" s="199"/>
      <c r="F48" s="140">
        <f>+(A!D49-B!E49)/(A!D49+B!E49)</f>
        <v>0.74108443401790935</v>
      </c>
      <c r="G48" s="141">
        <f>+(A!E49-B!F49)/(A!E49+B!F49)</f>
        <v>0.60477164954335161</v>
      </c>
      <c r="H48" s="142">
        <f>+(A!F49-B!G49)/(A!F49+B!G49)</f>
        <v>0.65115030155576159</v>
      </c>
      <c r="I48" s="141">
        <f>+(A!G49-B!H49)/(A!G49+B!H49)</f>
        <v>0.15727662824649455</v>
      </c>
      <c r="J48" s="142">
        <f>+(A!H49-B!I49)/(A!H49+B!I49)</f>
        <v>0.64734472595167125</v>
      </c>
      <c r="K48" s="141">
        <f>+(A!I49-B!J49)/(A!I49+B!J49)</f>
        <v>-7.9582485996926629E-3</v>
      </c>
      <c r="L48" s="142">
        <f>+(A!J49-B!K49)/(A!J49+B!K49)</f>
        <v>-0.40488923593924314</v>
      </c>
      <c r="M48" s="141">
        <f>+(A!K49-B!L49)/(A!K49+B!L49)</f>
        <v>-0.17168810293714959</v>
      </c>
      <c r="N48" s="142">
        <f>+(A!L49-B!M49)/(A!L49+B!M49)</f>
        <v>-0.18342165497917595</v>
      </c>
      <c r="O48" s="141">
        <f>+(A!M49-B!N49)/(A!M49+B!N49)</f>
        <v>0.38850888518657439</v>
      </c>
      <c r="P48" s="142">
        <f>+(A!N49-B!O49)/(A!N49+B!O49)</f>
        <v>0.65716308892756214</v>
      </c>
      <c r="Q48" s="141">
        <f>+(A!O49-B!P49)/(A!O49+B!P49)</f>
        <v>0.79919592750056101</v>
      </c>
      <c r="R48" s="142">
        <f>+(A!P49-B!Q49)/(A!P49+B!Q49)</f>
        <v>0.90063980187819881</v>
      </c>
      <c r="S48" s="141">
        <f>+(A!Q49-B!R49)/(A!Q49+B!R49)</f>
        <v>0.75545863546696801</v>
      </c>
      <c r="T48" s="142">
        <f>+(A!R49-B!S49)/(A!R49+B!S49)</f>
        <v>0.68505109975608947</v>
      </c>
      <c r="U48" s="141">
        <f>+(A!S49-B!T49)/(A!S49+B!T49)</f>
        <v>0.78817147054835657</v>
      </c>
      <c r="V48" s="142">
        <f>+(A!T49-B!U49)/(A!T49+B!U49)</f>
        <v>0.7830658268293923</v>
      </c>
      <c r="W48" s="141">
        <f>+(A!U49-B!V49)/(A!U49+B!V49)</f>
        <v>0.68965365024634173</v>
      </c>
      <c r="X48" s="142">
        <f>+(A!V49-B!W49)/(A!V49+B!W49)</f>
        <v>0.70054660278946668</v>
      </c>
      <c r="Y48" s="141">
        <f>+(A!W49-B!X49)/(A!W49+B!X49)</f>
        <v>0.7566856754088197</v>
      </c>
      <c r="Z48" s="142">
        <f>+(A!X49-B!Y49)/(A!X49+B!Y49)</f>
        <v>0.66980476914597653</v>
      </c>
      <c r="AA48" s="141">
        <f>+(A!Y49-B!Z49)/(A!Y49+B!Z49)</f>
        <v>0.77063665183796015</v>
      </c>
    </row>
    <row r="49" spans="4:27" x14ac:dyDescent="0.25">
      <c r="D49" s="200" t="s">
        <v>20</v>
      </c>
      <c r="E49" s="201"/>
      <c r="F49" s="140">
        <f>+(A!D50-B!E50)/(A!D50+B!E50)</f>
        <v>-1</v>
      </c>
      <c r="G49" s="141"/>
      <c r="H49" s="142">
        <f>+(A!F50-B!G50)/(A!F50+B!G50)</f>
        <v>-1</v>
      </c>
      <c r="I49" s="141">
        <f>+(A!G50-B!H50)/(A!G50+B!H50)</f>
        <v>0.99742391243708817</v>
      </c>
      <c r="J49" s="142"/>
      <c r="K49" s="141">
        <f>+(A!I50-B!J50)/(A!I50+B!J50)</f>
        <v>-1</v>
      </c>
      <c r="L49" s="142">
        <f>+(A!J50-B!K50)/(A!J50+B!K50)</f>
        <v>-1</v>
      </c>
      <c r="M49" s="141">
        <f>+(A!K50-B!L50)/(A!K50+B!L50)</f>
        <v>-1</v>
      </c>
      <c r="N49" s="142">
        <f>+(A!L50-B!M50)/(A!L50+B!M50)</f>
        <v>-1</v>
      </c>
      <c r="O49" s="141">
        <f>+(A!M50-B!N50)/(A!M50+B!N50)</f>
        <v>-1</v>
      </c>
      <c r="P49" s="142">
        <f>+(A!N50-B!O50)/(A!N50+B!O50)</f>
        <v>-1</v>
      </c>
      <c r="Q49" s="141">
        <f>+(A!O50-B!P50)/(A!O50+B!P50)</f>
        <v>-1</v>
      </c>
      <c r="R49" s="142">
        <f>+(A!P50-B!Q50)/(A!P50+B!Q50)</f>
        <v>-1</v>
      </c>
      <c r="S49" s="141">
        <f>+(A!Q50-B!R50)/(A!Q50+B!R50)</f>
        <v>-1</v>
      </c>
      <c r="T49" s="142">
        <f>+(A!R50-B!S50)/(A!R50+B!S50)</f>
        <v>-0.59051017801145955</v>
      </c>
      <c r="U49" s="141">
        <f>+(A!S50-B!T50)/(A!S50+B!T50)</f>
        <v>0.98987531402298057</v>
      </c>
      <c r="V49" s="142">
        <f>+(A!T50-B!U50)/(A!T50+B!U50)</f>
        <v>0.93090171457629778</v>
      </c>
      <c r="W49" s="141">
        <f>+(A!U50-B!V50)/(A!U50+B!V50)</f>
        <v>0.97710098799883338</v>
      </c>
      <c r="X49" s="142">
        <f>+(A!V50-B!W50)/(A!V50+B!W50)</f>
        <v>0.90390776702390918</v>
      </c>
      <c r="Y49" s="141">
        <f>+(A!W50-B!X50)/(A!W50+B!X50)</f>
        <v>0.91418678920589469</v>
      </c>
      <c r="Z49" s="142">
        <f>+(A!X50-B!Y50)/(A!X50+B!Y50)</f>
        <v>0.58725000702839303</v>
      </c>
      <c r="AA49" s="141">
        <f>+(A!Y50-B!Z50)/(A!Y50+B!Z50)</f>
        <v>0.94985266327112217</v>
      </c>
    </row>
    <row r="50" spans="4:27" x14ac:dyDescent="0.25">
      <c r="D50" s="198" t="s">
        <v>21</v>
      </c>
      <c r="E50" s="199"/>
      <c r="F50" s="140"/>
      <c r="G50" s="141"/>
      <c r="H50" s="142"/>
      <c r="I50" s="141"/>
      <c r="J50" s="142"/>
      <c r="K50" s="141"/>
      <c r="L50" s="142"/>
      <c r="M50" s="141"/>
      <c r="N50" s="142"/>
      <c r="O50" s="141">
        <f>+(A!M51-B!N51)/(A!M51+B!N51)</f>
        <v>1</v>
      </c>
      <c r="P50" s="142">
        <f>+(A!N51-B!O51)/(A!N51+B!O51)</f>
        <v>1</v>
      </c>
      <c r="Q50" s="141">
        <f>+(A!O51-B!P51)/(A!O51+B!P51)</f>
        <v>1</v>
      </c>
      <c r="R50" s="142">
        <f>+(A!P51-B!Q51)/(A!P51+B!Q51)</f>
        <v>1</v>
      </c>
      <c r="S50" s="141">
        <f>+(A!Q51-B!R51)/(A!Q51+B!R51)</f>
        <v>1</v>
      </c>
      <c r="T50" s="142">
        <f>+(A!R51-B!S51)/(A!R51+B!S51)</f>
        <v>1</v>
      </c>
      <c r="U50" s="141">
        <f>+(A!S51-B!T51)/(A!S51+B!T51)</f>
        <v>1</v>
      </c>
      <c r="V50" s="142">
        <f>+(A!T51-B!U51)/(A!T51+B!U51)</f>
        <v>1</v>
      </c>
      <c r="W50" s="141"/>
      <c r="X50" s="142">
        <f>+(A!V51-B!W51)/(A!V51+B!W51)</f>
        <v>1</v>
      </c>
      <c r="Y50" s="141">
        <f>+(A!W51-B!X51)/(A!W51+B!X51)</f>
        <v>1</v>
      </c>
      <c r="Z50" s="142">
        <f>+(A!X51-B!Y51)/(A!X51+B!Y51)</f>
        <v>1</v>
      </c>
      <c r="AA50" s="141">
        <f>+(A!Y51-B!Z51)/(A!Y51+B!Z51)</f>
        <v>0.9980610920324029</v>
      </c>
    </row>
    <row r="51" spans="4:27" x14ac:dyDescent="0.25">
      <c r="D51" s="200" t="s">
        <v>22</v>
      </c>
      <c r="E51" s="201"/>
      <c r="F51" s="140">
        <f>+(A!D52-B!E52)/(A!D52+B!E52)</f>
        <v>-0.90534237380005511</v>
      </c>
      <c r="G51" s="141">
        <f>+(A!E52-B!F52)/(A!E52+B!F52)</f>
        <v>-0.29046083750707918</v>
      </c>
      <c r="H51" s="142">
        <f>+(A!F52-B!G52)/(A!F52+B!G52)</f>
        <v>-0.58881480744352666</v>
      </c>
      <c r="I51" s="141">
        <f>+(A!G52-B!H52)/(A!G52+B!H52)</f>
        <v>-0.98967370255560372</v>
      </c>
      <c r="J51" s="142">
        <f>+(A!H52-B!I52)/(A!H52+B!I52)</f>
        <v>-0.67611408022408892</v>
      </c>
      <c r="K51" s="141">
        <f>+(A!I52-B!J52)/(A!I52+B!J52)</f>
        <v>-0.99618848216927602</v>
      </c>
      <c r="L51" s="142">
        <f>+(A!J52-B!K52)/(A!J52+B!K52)</f>
        <v>-0.95142793881236454</v>
      </c>
      <c r="M51" s="141">
        <f>+(A!K52-B!L52)/(A!K52+B!L52)</f>
        <v>-0.88974114145495653</v>
      </c>
      <c r="N51" s="142">
        <f>+(A!L52-B!M52)/(A!L52+B!M52)</f>
        <v>-0.99720815144226671</v>
      </c>
      <c r="O51" s="141">
        <f>+(A!M52-B!N52)/(A!M52+B!N52)</f>
        <v>-0.99758578702374656</v>
      </c>
      <c r="P51" s="142">
        <f>+(A!N52-B!O52)/(A!N52+B!O52)</f>
        <v>-0.99805075116292308</v>
      </c>
      <c r="Q51" s="141">
        <f>+(A!O52-B!P52)/(A!O52+B!P52)</f>
        <v>-0.99603831568778656</v>
      </c>
      <c r="R51" s="142">
        <f>+(A!P52-B!Q52)/(A!P52+B!Q52)</f>
        <v>-0.99856058119595581</v>
      </c>
      <c r="S51" s="141">
        <f>+(A!Q52-B!R52)/(A!Q52+B!R52)</f>
        <v>-0.99843465723489555</v>
      </c>
      <c r="T51" s="142">
        <f>+(A!R52-B!S52)/(A!R52+B!S52)</f>
        <v>-0.87474452156424898</v>
      </c>
      <c r="U51" s="141">
        <f>+(A!S52-B!T52)/(A!S52+B!T52)</f>
        <v>-0.89783493624940125</v>
      </c>
      <c r="V51" s="142">
        <f>+(A!T52-B!U52)/(A!T52+B!U52)</f>
        <v>-0.90932069499837764</v>
      </c>
      <c r="W51" s="141">
        <f>+(A!U52-B!V52)/(A!U52+B!V52)</f>
        <v>-0.93190975083677652</v>
      </c>
      <c r="X51" s="142">
        <f>+(A!V52-B!W52)/(A!V52+B!W52)</f>
        <v>-0.92587425698114634</v>
      </c>
      <c r="Y51" s="141">
        <f>+(A!W52-B!X52)/(A!W52+B!X52)</f>
        <v>-0.94243567125088323</v>
      </c>
      <c r="Z51" s="142">
        <f>+(A!X52-B!Y52)/(A!X52+B!Y52)</f>
        <v>-0.92751318059783339</v>
      </c>
      <c r="AA51" s="141">
        <f>+(A!Y52-B!Z52)/(A!Y52+B!Z52)</f>
        <v>-0.9005218083087978</v>
      </c>
    </row>
    <row r="52" spans="4:27" x14ac:dyDescent="0.25">
      <c r="D52" s="198" t="s">
        <v>23</v>
      </c>
      <c r="E52" s="199"/>
      <c r="F52" s="140">
        <f>+(A!D53-B!E53)/(A!D53+B!E53)</f>
        <v>-0.92015330366845483</v>
      </c>
      <c r="G52" s="141">
        <f>+(A!E53-B!F53)/(A!E53+B!F53)</f>
        <v>-0.93386943740340167</v>
      </c>
      <c r="H52" s="142">
        <f>+(A!F53-B!G53)/(A!F53+B!G53)</f>
        <v>-0.53868574729930818</v>
      </c>
      <c r="I52" s="141">
        <f>+(A!G53-B!H53)/(A!G53+B!H53)</f>
        <v>-0.52362824967860089</v>
      </c>
      <c r="J52" s="142">
        <f>+(A!H53-B!I53)/(A!H53+B!I53)</f>
        <v>-0.3644165844544387</v>
      </c>
      <c r="K52" s="141">
        <f>+(A!I53-B!J53)/(A!I53+B!J53)</f>
        <v>-0.29602135002046459</v>
      </c>
      <c r="L52" s="142">
        <f>+(A!J53-B!K53)/(A!J53+B!K53)</f>
        <v>-0.30981434456672097</v>
      </c>
      <c r="M52" s="141">
        <f>+(A!K53-B!L53)/(A!K53+B!L53)</f>
        <v>-0.19475325153306344</v>
      </c>
      <c r="N52" s="142">
        <f>+(A!L53-B!M53)/(A!L53+B!M53)</f>
        <v>0.21977245653158939</v>
      </c>
      <c r="O52" s="141">
        <f>+(A!M53-B!N53)/(A!M53+B!N53)</f>
        <v>0.14911244036883745</v>
      </c>
      <c r="P52" s="142">
        <f>+(A!N53-B!O53)/(A!N53+B!O53)</f>
        <v>0.23947258220908138</v>
      </c>
      <c r="Q52" s="141">
        <f>+(A!O53-B!P53)/(A!O53+B!P53)</f>
        <v>0.2188038707270831</v>
      </c>
      <c r="R52" s="142">
        <f>+(A!P53-B!Q53)/(A!P53+B!Q53)</f>
        <v>-0.47771971057945806</v>
      </c>
      <c r="S52" s="141">
        <f>+(A!Q53-B!R53)/(A!Q53+B!R53)</f>
        <v>-0.6355690759185868</v>
      </c>
      <c r="T52" s="142">
        <f>+(A!R53-B!S53)/(A!R53+B!S53)</f>
        <v>-0.5437767223433333</v>
      </c>
      <c r="U52" s="141">
        <f>+(A!S53-B!T53)/(A!S53+B!T53)</f>
        <v>-0.25327994463804548</v>
      </c>
      <c r="V52" s="142">
        <f>+(A!T53-B!U53)/(A!T53+B!U53)</f>
        <v>-0.59588348831752047</v>
      </c>
      <c r="W52" s="141">
        <f>+(A!U53-B!V53)/(A!U53+B!V53)</f>
        <v>-0.60744839431425424</v>
      </c>
      <c r="X52" s="142">
        <f>+(A!V53-B!W53)/(A!V53+B!W53)</f>
        <v>-0.56888401105753594</v>
      </c>
      <c r="Y52" s="141">
        <f>+(A!W53-B!X53)/(A!W53+B!X53)</f>
        <v>-0.56026177363129348</v>
      </c>
      <c r="Z52" s="142">
        <f>+(A!X53-B!Y53)/(A!X53+B!Y53)</f>
        <v>-0.67391471261769686</v>
      </c>
      <c r="AA52" s="141">
        <f>+(A!Y53-B!Z53)/(A!Y53+B!Z53)</f>
        <v>-0.62495595425975858</v>
      </c>
    </row>
    <row r="53" spans="4:27" x14ac:dyDescent="0.25">
      <c r="D53" s="200" t="s">
        <v>24</v>
      </c>
      <c r="E53" s="201"/>
      <c r="F53" s="140">
        <f>+(A!D54-B!E54)/(A!D54+B!E54)</f>
        <v>-0.99987789238031244</v>
      </c>
      <c r="G53" s="141">
        <f>+(A!E54-B!F54)/(A!E54+B!F54)</f>
        <v>-1</v>
      </c>
      <c r="H53" s="142">
        <f>+(A!F54-B!G54)/(A!F54+B!G54)</f>
        <v>-0.99991719594406125</v>
      </c>
      <c r="I53" s="141">
        <f>+(A!G54-B!H54)/(A!G54+B!H54)</f>
        <v>-0.99998734776619824</v>
      </c>
      <c r="J53" s="142">
        <f>+(A!H54-B!I54)/(A!H54+B!I54)</f>
        <v>-0.99962462555257914</v>
      </c>
      <c r="K53" s="141">
        <f>+(A!I54-B!J54)/(A!I54+B!J54)</f>
        <v>-0.99995291655010232</v>
      </c>
      <c r="L53" s="142">
        <f>+(A!J54-B!K54)/(A!J54+B!K54)</f>
        <v>-0.99949880945764735</v>
      </c>
      <c r="M53" s="141">
        <f>+(A!K54-B!L54)/(A!K54+B!L54)</f>
        <v>-0.99935795947684347</v>
      </c>
      <c r="N53" s="142">
        <f>+(A!L54-B!M54)/(A!L54+B!M54)</f>
        <v>-0.99834729233456865</v>
      </c>
      <c r="O53" s="141">
        <f>+(A!M54-B!N54)/(A!M54+B!N54)</f>
        <v>-0.99851558593849532</v>
      </c>
      <c r="P53" s="142">
        <f>+(A!N54-B!O54)/(A!N54+B!O54)</f>
        <v>-0.99782901022131121</v>
      </c>
      <c r="Q53" s="141">
        <f>+(A!O54-B!P54)/(A!O54+B!P54)</f>
        <v>-0.99991516496355226</v>
      </c>
      <c r="R53" s="142">
        <f>+(A!P54-B!Q54)/(A!P54+B!Q54)</f>
        <v>-0.99959409302633262</v>
      </c>
      <c r="S53" s="141">
        <f>+(A!Q54-B!R54)/(A!Q54+B!R54)</f>
        <v>-0.99847227193385935</v>
      </c>
      <c r="T53" s="142">
        <f>+(A!R54-B!S54)/(A!R54+B!S54)</f>
        <v>-0.99993031181125036</v>
      </c>
      <c r="U53" s="141">
        <f>+(A!S54-B!T54)/(A!S54+B!T54)</f>
        <v>-0.9997502437645448</v>
      </c>
      <c r="V53" s="142">
        <f>+(A!T54-B!U54)/(A!T54+B!U54)</f>
        <v>-0.99968906966850968</v>
      </c>
      <c r="W53" s="141">
        <f>+(A!U54-B!V54)/(A!U54+B!V54)</f>
        <v>-0.99822335812941865</v>
      </c>
      <c r="X53" s="142">
        <f>+(A!V54-B!W54)/(A!V54+B!W54)</f>
        <v>-0.99958955584940723</v>
      </c>
      <c r="Y53" s="141">
        <f>+(A!W54-B!X54)/(A!W54+B!X54)</f>
        <v>-0.99921628535185658</v>
      </c>
      <c r="Z53" s="142">
        <f>+(A!X54-B!Y54)/(A!X54+B!Y54)</f>
        <v>-0.99952949220897858</v>
      </c>
      <c r="AA53" s="141">
        <f>+(A!Y54-B!Z54)/(A!Y54+B!Z54)</f>
        <v>-0.99866341995363472</v>
      </c>
    </row>
    <row r="54" spans="4:27" x14ac:dyDescent="0.25">
      <c r="D54" s="198" t="s">
        <v>25</v>
      </c>
      <c r="E54" s="199"/>
      <c r="F54" s="140">
        <f>+(A!D55-B!E55)/(A!D55+B!E55)</f>
        <v>-0.98634862422324565</v>
      </c>
      <c r="G54" s="141">
        <f>+(A!E55-B!F55)/(A!E55+B!F55)</f>
        <v>-0.98024323483573494</v>
      </c>
      <c r="H54" s="142">
        <f>+(A!F55-B!G55)/(A!F55+B!G55)</f>
        <v>-0.98198467020970348</v>
      </c>
      <c r="I54" s="141">
        <f>+(A!G55-B!H55)/(A!G55+B!H55)</f>
        <v>-0.9802362441282918</v>
      </c>
      <c r="J54" s="142">
        <f>+(A!H55-B!I55)/(A!H55+B!I55)</f>
        <v>-0.99849283899055041</v>
      </c>
      <c r="K54" s="141">
        <f>+(A!I55-B!J55)/(A!I55+B!J55)</f>
        <v>-0.98801902841698996</v>
      </c>
      <c r="L54" s="142">
        <f>+(A!J55-B!K55)/(A!J55+B!K55)</f>
        <v>-0.97870662199226743</v>
      </c>
      <c r="M54" s="141">
        <f>+(A!K55-B!L55)/(A!K55+B!L55)</f>
        <v>-0.93835669026139845</v>
      </c>
      <c r="N54" s="142">
        <f>+(A!L55-B!M55)/(A!L55+B!M55)</f>
        <v>-0.9583090287132523</v>
      </c>
      <c r="O54" s="141">
        <f>+(A!M55-B!N55)/(A!M55+B!N55)</f>
        <v>-0.93473591563585789</v>
      </c>
      <c r="P54" s="142">
        <f>+(A!N55-B!O55)/(A!N55+B!O55)</f>
        <v>-0.9448729936553536</v>
      </c>
      <c r="Q54" s="141">
        <f>+(A!O55-B!P55)/(A!O55+B!P55)</f>
        <v>-0.93515069553926389</v>
      </c>
      <c r="R54" s="142">
        <f>+(A!P55-B!Q55)/(A!P55+B!Q55)</f>
        <v>-0.83786442787476034</v>
      </c>
      <c r="S54" s="141">
        <f>+(A!Q55-B!R55)/(A!Q55+B!R55)</f>
        <v>-0.87473262276036723</v>
      </c>
      <c r="T54" s="142">
        <f>+(A!R55-B!S55)/(A!R55+B!S55)</f>
        <v>-0.87972976431764405</v>
      </c>
      <c r="U54" s="141">
        <f>+(A!S55-B!T55)/(A!S55+B!T55)</f>
        <v>-0.89502968085609613</v>
      </c>
      <c r="V54" s="142">
        <f>+(A!T55-B!U55)/(A!T55+B!U55)</f>
        <v>-0.81350961935188459</v>
      </c>
      <c r="W54" s="141">
        <f>+(A!U55-B!V55)/(A!U55+B!V55)</f>
        <v>-0.79437223363201914</v>
      </c>
      <c r="X54" s="142">
        <f>+(A!V55-B!W55)/(A!V55+B!W55)</f>
        <v>-0.83234565092466939</v>
      </c>
      <c r="Y54" s="141">
        <f>+(A!W55-B!X55)/(A!W55+B!X55)</f>
        <v>-0.90298009641986077</v>
      </c>
      <c r="Z54" s="142">
        <f>+(A!X55-B!Y55)/(A!X55+B!Y55)</f>
        <v>-0.91438236386890259</v>
      </c>
      <c r="AA54" s="141">
        <f>+(A!Y55-B!Z55)/(A!Y55+B!Z55)</f>
        <v>-0.85144504933250453</v>
      </c>
    </row>
    <row r="55" spans="4:27" ht="15.75" thickBot="1" x14ac:dyDescent="0.3">
      <c r="D55" s="196" t="s">
        <v>26</v>
      </c>
      <c r="E55" s="197"/>
      <c r="F55" s="143">
        <f>+(A!D56-B!E56)/(A!D56+B!E56)</f>
        <v>0.95306148102171706</v>
      </c>
      <c r="G55" s="144">
        <f>+(A!E56-B!F56)/(A!E56+B!F56)</f>
        <v>1</v>
      </c>
      <c r="H55" s="145">
        <f>+(A!F56-B!G56)/(A!F56+B!G56)</f>
        <v>0.95641499985514966</v>
      </c>
      <c r="I55" s="144">
        <f>+(A!G56-B!H56)/(A!G56+B!H56)</f>
        <v>-1</v>
      </c>
      <c r="J55" s="145">
        <f>+(A!H56-B!I56)/(A!H56+B!I56)</f>
        <v>-1</v>
      </c>
      <c r="K55" s="144">
        <f>+(A!I56-B!J56)/(A!I56+B!J56)</f>
        <v>-1</v>
      </c>
      <c r="L55" s="145">
        <f>+(A!J56-B!K56)/(A!J56+B!K56)</f>
        <v>-1</v>
      </c>
      <c r="M55" s="144">
        <f>+(A!K56-B!L56)/(A!K56+B!L56)</f>
        <v>-1</v>
      </c>
      <c r="N55" s="145">
        <f>+(A!L56-B!M56)/(A!L56+B!M56)</f>
        <v>-1</v>
      </c>
      <c r="O55" s="144">
        <f>+(A!M56-B!N56)/(A!M56+B!N56)</f>
        <v>-0.8627594404315625</v>
      </c>
      <c r="P55" s="145">
        <f>+(A!N56-B!O56)/(A!N56+B!O56)</f>
        <v>-0.91922095539549764</v>
      </c>
      <c r="Q55" s="144">
        <f>+(A!O56-B!P56)/(A!O56+B!P56)</f>
        <v>-0.87098716322274061</v>
      </c>
      <c r="R55" s="145">
        <f>+(A!P56-B!Q56)/(A!P56+B!Q56)</f>
        <v>-0.61321318060908747</v>
      </c>
      <c r="S55" s="144">
        <f>+(A!Q56-B!R56)/(A!Q56+B!R56)</f>
        <v>-0.24206959584475804</v>
      </c>
      <c r="T55" s="145">
        <f>+(A!R56-B!S56)/(A!R56+B!S56)</f>
        <v>-0.47989031078610606</v>
      </c>
      <c r="U55" s="144">
        <f>+(A!S56-B!T56)/(A!S56+B!T56)</f>
        <v>-0.26471371788450676</v>
      </c>
      <c r="V55" s="145">
        <f>+(A!T56-B!U56)/(A!T56+B!U56)</f>
        <v>0.23470865972743857</v>
      </c>
      <c r="W55" s="144">
        <f>+(A!U56-B!V56)/(A!U56+B!V56)</f>
        <v>-0.31283510056013236</v>
      </c>
      <c r="X55" s="145">
        <f>+(A!V56-B!W56)/(A!V56+B!W56)</f>
        <v>0.19240824534942177</v>
      </c>
      <c r="Y55" s="144">
        <f>+(A!W56-B!X56)/(A!W56+B!X56)</f>
        <v>-0.11791452273443241</v>
      </c>
      <c r="Z55" s="145">
        <f>+(A!X56-B!Y56)/(A!X56+B!Y56)</f>
        <v>-0.43609488669465069</v>
      </c>
      <c r="AA55" s="144">
        <f>+(A!Y56-B!Z56)/(A!Y56+B!Z56)</f>
        <v>3.3595073929860435E-2</v>
      </c>
    </row>
    <row r="56" spans="4:27" ht="15.75" thickBot="1" x14ac:dyDescent="0.3"/>
    <row r="57" spans="4:27" ht="15.75" thickBot="1" x14ac:dyDescent="0.3">
      <c r="D57" s="8" t="s">
        <v>15</v>
      </c>
      <c r="E57" s="9"/>
      <c r="F57" s="136">
        <v>1995</v>
      </c>
      <c r="G57" s="18">
        <v>1996</v>
      </c>
      <c r="H57" s="10">
        <v>1997</v>
      </c>
      <c r="I57" s="18">
        <v>1998</v>
      </c>
      <c r="J57" s="10">
        <v>1999</v>
      </c>
      <c r="K57" s="18">
        <v>2000</v>
      </c>
      <c r="L57" s="10">
        <v>2001</v>
      </c>
      <c r="M57" s="18">
        <v>2002</v>
      </c>
      <c r="N57" s="10">
        <v>2003</v>
      </c>
      <c r="O57" s="18">
        <v>2004</v>
      </c>
      <c r="P57" s="10">
        <v>2005</v>
      </c>
      <c r="Q57" s="18">
        <v>2006</v>
      </c>
      <c r="R57" s="10">
        <v>2007</v>
      </c>
      <c r="S57" s="18">
        <v>2008</v>
      </c>
      <c r="T57" s="10">
        <v>2009</v>
      </c>
      <c r="U57" s="18">
        <v>2010</v>
      </c>
      <c r="V57" s="10">
        <v>2011</v>
      </c>
      <c r="W57" s="18">
        <v>2012</v>
      </c>
      <c r="X57" s="10">
        <v>2013</v>
      </c>
      <c r="Y57" s="18">
        <v>2014</v>
      </c>
      <c r="Z57" s="10">
        <v>2015</v>
      </c>
      <c r="AA57" s="18">
        <v>2016</v>
      </c>
    </row>
    <row r="58" spans="4:27" x14ac:dyDescent="0.25">
      <c r="D58" s="198" t="s">
        <v>17</v>
      </c>
      <c r="E58" s="199"/>
      <c r="F58" s="147" t="str">
        <f>+IF(F46&gt;0.33, "COMERCIO INTRAINDUSTRIAL", "INDICIO DE COMERCIO INTRAINDUSTRIAL")</f>
        <v>COMERCIO INTRAINDUSTRIAL</v>
      </c>
      <c r="G58" s="147" t="str">
        <f t="shared" ref="G58:AA58" si="0">+IF(G46&gt;0.33, "COMERCIO INTRAINDUSTRIAL", "INDICIO DE COMERCIO INTRAINDUSTRIAL")</f>
        <v>COMERCIO INTRAINDUSTRIAL</v>
      </c>
      <c r="H58" s="147" t="str">
        <f t="shared" si="0"/>
        <v>COMERCIO INTRAINDUSTRIAL</v>
      </c>
      <c r="I58" s="147" t="str">
        <f t="shared" si="0"/>
        <v>COMERCIO INTRAINDUSTRIAL</v>
      </c>
      <c r="J58" s="147" t="str">
        <f t="shared" si="0"/>
        <v>COMERCIO INTRAINDUSTRIAL</v>
      </c>
      <c r="K58" s="147" t="str">
        <f t="shared" si="0"/>
        <v>COMERCIO INTRAINDUSTRIAL</v>
      </c>
      <c r="L58" s="147" t="str">
        <f t="shared" si="0"/>
        <v>COMERCIO INTRAINDUSTRIAL</v>
      </c>
      <c r="M58" s="147" t="str">
        <f t="shared" si="0"/>
        <v>COMERCIO INTRAINDUSTRIAL</v>
      </c>
      <c r="N58" s="147" t="str">
        <f t="shared" si="0"/>
        <v>COMERCIO INTRAINDUSTRIAL</v>
      </c>
      <c r="O58" s="147" t="str">
        <f t="shared" si="0"/>
        <v>COMERCIO INTRAINDUSTRIAL</v>
      </c>
      <c r="P58" s="147" t="str">
        <f t="shared" si="0"/>
        <v>COMERCIO INTRAINDUSTRIAL</v>
      </c>
      <c r="Q58" s="147" t="str">
        <f t="shared" si="0"/>
        <v>COMERCIO INTRAINDUSTRIAL</v>
      </c>
      <c r="R58" s="147" t="str">
        <f t="shared" si="0"/>
        <v>COMERCIO INTRAINDUSTRIAL</v>
      </c>
      <c r="S58" s="147" t="str">
        <f t="shared" si="0"/>
        <v>COMERCIO INTRAINDUSTRIAL</v>
      </c>
      <c r="T58" s="147" t="str">
        <f t="shared" si="0"/>
        <v>COMERCIO INTRAINDUSTRIAL</v>
      </c>
      <c r="U58" s="147" t="str">
        <f t="shared" si="0"/>
        <v>COMERCIO INTRAINDUSTRIAL</v>
      </c>
      <c r="V58" s="147" t="str">
        <f t="shared" si="0"/>
        <v>COMERCIO INTRAINDUSTRIAL</v>
      </c>
      <c r="W58" s="147" t="str">
        <f t="shared" si="0"/>
        <v>COMERCIO INTRAINDUSTRIAL</v>
      </c>
      <c r="X58" s="147" t="str">
        <f t="shared" si="0"/>
        <v>COMERCIO INTRAINDUSTRIAL</v>
      </c>
      <c r="Y58" s="147" t="str">
        <f t="shared" si="0"/>
        <v>COMERCIO INTRAINDUSTRIAL</v>
      </c>
      <c r="Z58" s="147" t="str">
        <f t="shared" si="0"/>
        <v>COMERCIO INTRAINDUSTRIAL</v>
      </c>
      <c r="AA58" s="148" t="str">
        <f t="shared" si="0"/>
        <v>COMERCIO INTRAINDUSTRIAL</v>
      </c>
    </row>
    <row r="59" spans="4:27" x14ac:dyDescent="0.25">
      <c r="D59" s="200" t="s">
        <v>18</v>
      </c>
      <c r="E59" s="201"/>
      <c r="F59" s="146"/>
      <c r="G59" s="146"/>
      <c r="H59" s="146" t="str">
        <f t="shared" ref="H59:AA59" si="1">+IF(H47&gt;0.33, "COMERCIO INTRAINDUSTRIAL", "INDICIO DE COMERCIO INTRAINDUSTRIAL")</f>
        <v>INDICIO DE COMERCIO INTRAINDUSTRIAL</v>
      </c>
      <c r="I59" s="146"/>
      <c r="J59" s="146"/>
      <c r="K59" s="146" t="str">
        <f t="shared" si="1"/>
        <v>INDICIO DE COMERCIO INTRAINDUSTRIAL</v>
      </c>
      <c r="L59" s="146"/>
      <c r="M59" s="146"/>
      <c r="N59" s="146" t="str">
        <f t="shared" si="1"/>
        <v>INDICIO DE COMERCIO INTRAINDUSTRIAL</v>
      </c>
      <c r="O59" s="146" t="str">
        <f t="shared" si="1"/>
        <v>INDICIO DE COMERCIO INTRAINDUSTRIAL</v>
      </c>
      <c r="P59" s="146"/>
      <c r="Q59" s="146" t="str">
        <f t="shared" si="1"/>
        <v>INDICIO DE COMERCIO INTRAINDUSTRIAL</v>
      </c>
      <c r="R59" s="146" t="str">
        <f t="shared" si="1"/>
        <v>INDICIO DE COMERCIO INTRAINDUSTRIAL</v>
      </c>
      <c r="S59" s="146" t="str">
        <f t="shared" si="1"/>
        <v>INDICIO DE COMERCIO INTRAINDUSTRIAL</v>
      </c>
      <c r="T59" s="146" t="str">
        <f t="shared" si="1"/>
        <v>INDICIO DE COMERCIO INTRAINDUSTRIAL</v>
      </c>
      <c r="U59" s="146" t="str">
        <f t="shared" si="1"/>
        <v>INDICIO DE COMERCIO INTRAINDUSTRIAL</v>
      </c>
      <c r="V59" s="146" t="str">
        <f t="shared" si="1"/>
        <v>INDICIO DE COMERCIO INTRAINDUSTRIAL</v>
      </c>
      <c r="W59" s="146" t="str">
        <f t="shared" si="1"/>
        <v>INDICIO DE COMERCIO INTRAINDUSTRIAL</v>
      </c>
      <c r="X59" s="146" t="str">
        <f t="shared" si="1"/>
        <v>INDICIO DE COMERCIO INTRAINDUSTRIAL</v>
      </c>
      <c r="Y59" s="146" t="str">
        <f t="shared" si="1"/>
        <v>INDICIO DE COMERCIO INTRAINDUSTRIAL</v>
      </c>
      <c r="Z59" s="146" t="str">
        <f t="shared" si="1"/>
        <v>INDICIO DE COMERCIO INTRAINDUSTRIAL</v>
      </c>
      <c r="AA59" s="149" t="str">
        <f t="shared" si="1"/>
        <v>INDICIO DE COMERCIO INTRAINDUSTRIAL</v>
      </c>
    </row>
    <row r="60" spans="4:27" x14ac:dyDescent="0.25">
      <c r="D60" s="198" t="s">
        <v>19</v>
      </c>
      <c r="E60" s="199"/>
      <c r="F60" s="146" t="str">
        <f t="shared" ref="F60:AA60" si="2">+IF(F48&gt;0.33, "COMERCIO INTRAINDUSTRIAL", "INDICIO DE COMERCIO INTRAINDUSTRIAL")</f>
        <v>COMERCIO INTRAINDUSTRIAL</v>
      </c>
      <c r="G60" s="146" t="str">
        <f t="shared" si="2"/>
        <v>COMERCIO INTRAINDUSTRIAL</v>
      </c>
      <c r="H60" s="146" t="str">
        <f t="shared" si="2"/>
        <v>COMERCIO INTRAINDUSTRIAL</v>
      </c>
      <c r="I60" s="146" t="str">
        <f t="shared" si="2"/>
        <v>INDICIO DE COMERCIO INTRAINDUSTRIAL</v>
      </c>
      <c r="J60" s="146" t="str">
        <f t="shared" si="2"/>
        <v>COMERCIO INTRAINDUSTRIAL</v>
      </c>
      <c r="K60" s="146" t="str">
        <f t="shared" si="2"/>
        <v>INDICIO DE COMERCIO INTRAINDUSTRIAL</v>
      </c>
      <c r="L60" s="146" t="str">
        <f t="shared" si="2"/>
        <v>INDICIO DE COMERCIO INTRAINDUSTRIAL</v>
      </c>
      <c r="M60" s="146" t="str">
        <f t="shared" si="2"/>
        <v>INDICIO DE COMERCIO INTRAINDUSTRIAL</v>
      </c>
      <c r="N60" s="146" t="str">
        <f t="shared" si="2"/>
        <v>INDICIO DE COMERCIO INTRAINDUSTRIAL</v>
      </c>
      <c r="O60" s="146" t="str">
        <f t="shared" si="2"/>
        <v>COMERCIO INTRAINDUSTRIAL</v>
      </c>
      <c r="P60" s="146" t="str">
        <f t="shared" si="2"/>
        <v>COMERCIO INTRAINDUSTRIAL</v>
      </c>
      <c r="Q60" s="146" t="str">
        <f t="shared" si="2"/>
        <v>COMERCIO INTRAINDUSTRIAL</v>
      </c>
      <c r="R60" s="146" t="str">
        <f t="shared" si="2"/>
        <v>COMERCIO INTRAINDUSTRIAL</v>
      </c>
      <c r="S60" s="146" t="str">
        <f t="shared" si="2"/>
        <v>COMERCIO INTRAINDUSTRIAL</v>
      </c>
      <c r="T60" s="146" t="str">
        <f t="shared" si="2"/>
        <v>COMERCIO INTRAINDUSTRIAL</v>
      </c>
      <c r="U60" s="146" t="str">
        <f t="shared" si="2"/>
        <v>COMERCIO INTRAINDUSTRIAL</v>
      </c>
      <c r="V60" s="146" t="str">
        <f t="shared" si="2"/>
        <v>COMERCIO INTRAINDUSTRIAL</v>
      </c>
      <c r="W60" s="146" t="str">
        <f t="shared" si="2"/>
        <v>COMERCIO INTRAINDUSTRIAL</v>
      </c>
      <c r="X60" s="146" t="str">
        <f t="shared" si="2"/>
        <v>COMERCIO INTRAINDUSTRIAL</v>
      </c>
      <c r="Y60" s="146" t="str">
        <f t="shared" si="2"/>
        <v>COMERCIO INTRAINDUSTRIAL</v>
      </c>
      <c r="Z60" s="146" t="str">
        <f t="shared" si="2"/>
        <v>COMERCIO INTRAINDUSTRIAL</v>
      </c>
      <c r="AA60" s="149" t="str">
        <f t="shared" si="2"/>
        <v>COMERCIO INTRAINDUSTRIAL</v>
      </c>
    </row>
    <row r="61" spans="4:27" x14ac:dyDescent="0.25">
      <c r="D61" s="200" t="s">
        <v>20</v>
      </c>
      <c r="E61" s="201"/>
      <c r="F61" s="146" t="str">
        <f t="shared" ref="F61:AA61" si="3">+IF(F49&gt;0.33, "COMERCIO INTRAINDUSTRIAL", "INDICIO DE COMERCIO INTRAINDUSTRIAL")</f>
        <v>INDICIO DE COMERCIO INTRAINDUSTRIAL</v>
      </c>
      <c r="G61" s="146" t="str">
        <f t="shared" si="3"/>
        <v>INDICIO DE COMERCIO INTRAINDUSTRIAL</v>
      </c>
      <c r="H61" s="146" t="str">
        <f t="shared" si="3"/>
        <v>INDICIO DE COMERCIO INTRAINDUSTRIAL</v>
      </c>
      <c r="I61" s="146" t="str">
        <f t="shared" si="3"/>
        <v>COMERCIO INTRAINDUSTRIAL</v>
      </c>
      <c r="J61" s="146" t="str">
        <f t="shared" si="3"/>
        <v>INDICIO DE COMERCIO INTRAINDUSTRIAL</v>
      </c>
      <c r="K61" s="146" t="str">
        <f t="shared" si="3"/>
        <v>INDICIO DE COMERCIO INTRAINDUSTRIAL</v>
      </c>
      <c r="L61" s="146" t="str">
        <f t="shared" si="3"/>
        <v>INDICIO DE COMERCIO INTRAINDUSTRIAL</v>
      </c>
      <c r="M61" s="146" t="str">
        <f t="shared" si="3"/>
        <v>INDICIO DE COMERCIO INTRAINDUSTRIAL</v>
      </c>
      <c r="N61" s="146" t="str">
        <f t="shared" si="3"/>
        <v>INDICIO DE COMERCIO INTRAINDUSTRIAL</v>
      </c>
      <c r="O61" s="146" t="str">
        <f t="shared" si="3"/>
        <v>INDICIO DE COMERCIO INTRAINDUSTRIAL</v>
      </c>
      <c r="P61" s="146" t="str">
        <f t="shared" si="3"/>
        <v>INDICIO DE COMERCIO INTRAINDUSTRIAL</v>
      </c>
      <c r="Q61" s="146" t="str">
        <f t="shared" si="3"/>
        <v>INDICIO DE COMERCIO INTRAINDUSTRIAL</v>
      </c>
      <c r="R61" s="146" t="str">
        <f t="shared" si="3"/>
        <v>INDICIO DE COMERCIO INTRAINDUSTRIAL</v>
      </c>
      <c r="S61" s="146" t="str">
        <f t="shared" si="3"/>
        <v>INDICIO DE COMERCIO INTRAINDUSTRIAL</v>
      </c>
      <c r="T61" s="146" t="str">
        <f t="shared" si="3"/>
        <v>INDICIO DE COMERCIO INTRAINDUSTRIAL</v>
      </c>
      <c r="U61" s="146" t="str">
        <f t="shared" si="3"/>
        <v>COMERCIO INTRAINDUSTRIAL</v>
      </c>
      <c r="V61" s="146" t="str">
        <f t="shared" si="3"/>
        <v>COMERCIO INTRAINDUSTRIAL</v>
      </c>
      <c r="W61" s="146" t="str">
        <f t="shared" si="3"/>
        <v>COMERCIO INTRAINDUSTRIAL</v>
      </c>
      <c r="X61" s="146" t="str">
        <f t="shared" si="3"/>
        <v>COMERCIO INTRAINDUSTRIAL</v>
      </c>
      <c r="Y61" s="146" t="str">
        <f t="shared" si="3"/>
        <v>COMERCIO INTRAINDUSTRIAL</v>
      </c>
      <c r="Z61" s="146" t="str">
        <f t="shared" si="3"/>
        <v>COMERCIO INTRAINDUSTRIAL</v>
      </c>
      <c r="AA61" s="149" t="str">
        <f t="shared" si="3"/>
        <v>COMERCIO INTRAINDUSTRIAL</v>
      </c>
    </row>
    <row r="62" spans="4:27" x14ac:dyDescent="0.25">
      <c r="D62" s="198" t="s">
        <v>21</v>
      </c>
      <c r="E62" s="199"/>
      <c r="F62" s="146"/>
      <c r="G62" s="146"/>
      <c r="H62" s="146"/>
      <c r="I62" s="146"/>
      <c r="J62" s="146"/>
      <c r="K62" s="146"/>
      <c r="L62" s="146"/>
      <c r="M62" s="146"/>
      <c r="N62" s="146"/>
      <c r="O62" s="146" t="str">
        <f t="shared" ref="O62:AA62" si="4">+IF(O50&gt;0.33, "COMERCIO INTRAINDUSTRIAL", "INDICIO DE COMERCIO INTRAINDUSTRIAL")</f>
        <v>COMERCIO INTRAINDUSTRIAL</v>
      </c>
      <c r="P62" s="146" t="str">
        <f t="shared" si="4"/>
        <v>COMERCIO INTRAINDUSTRIAL</v>
      </c>
      <c r="Q62" s="146" t="str">
        <f t="shared" si="4"/>
        <v>COMERCIO INTRAINDUSTRIAL</v>
      </c>
      <c r="R62" s="146" t="str">
        <f t="shared" si="4"/>
        <v>COMERCIO INTRAINDUSTRIAL</v>
      </c>
      <c r="S62" s="146" t="str">
        <f t="shared" si="4"/>
        <v>COMERCIO INTRAINDUSTRIAL</v>
      </c>
      <c r="T62" s="146" t="str">
        <f t="shared" si="4"/>
        <v>COMERCIO INTRAINDUSTRIAL</v>
      </c>
      <c r="U62" s="146" t="str">
        <f t="shared" si="4"/>
        <v>COMERCIO INTRAINDUSTRIAL</v>
      </c>
      <c r="V62" s="146" t="str">
        <f t="shared" si="4"/>
        <v>COMERCIO INTRAINDUSTRIAL</v>
      </c>
      <c r="W62" s="146"/>
      <c r="X62" s="146" t="str">
        <f t="shared" si="4"/>
        <v>COMERCIO INTRAINDUSTRIAL</v>
      </c>
      <c r="Y62" s="146" t="str">
        <f t="shared" si="4"/>
        <v>COMERCIO INTRAINDUSTRIAL</v>
      </c>
      <c r="Z62" s="146" t="str">
        <f t="shared" si="4"/>
        <v>COMERCIO INTRAINDUSTRIAL</v>
      </c>
      <c r="AA62" s="149" t="str">
        <f t="shared" si="4"/>
        <v>COMERCIO INTRAINDUSTRIAL</v>
      </c>
    </row>
    <row r="63" spans="4:27" x14ac:dyDescent="0.25">
      <c r="D63" s="200" t="s">
        <v>22</v>
      </c>
      <c r="E63" s="201"/>
      <c r="F63" s="146" t="str">
        <f t="shared" ref="F63:AA63" si="5">+IF(F51&gt;0.33, "COMERCIO INTRAINDUSTRIAL", "INDICIO DE COMERCIO INTRAINDUSTRIAL")</f>
        <v>INDICIO DE COMERCIO INTRAINDUSTRIAL</v>
      </c>
      <c r="G63" s="146" t="str">
        <f t="shared" si="5"/>
        <v>INDICIO DE COMERCIO INTRAINDUSTRIAL</v>
      </c>
      <c r="H63" s="146" t="str">
        <f t="shared" si="5"/>
        <v>INDICIO DE COMERCIO INTRAINDUSTRIAL</v>
      </c>
      <c r="I63" s="146" t="str">
        <f t="shared" si="5"/>
        <v>INDICIO DE COMERCIO INTRAINDUSTRIAL</v>
      </c>
      <c r="J63" s="146" t="str">
        <f t="shared" si="5"/>
        <v>INDICIO DE COMERCIO INTRAINDUSTRIAL</v>
      </c>
      <c r="K63" s="146" t="str">
        <f t="shared" si="5"/>
        <v>INDICIO DE COMERCIO INTRAINDUSTRIAL</v>
      </c>
      <c r="L63" s="146" t="str">
        <f t="shared" si="5"/>
        <v>INDICIO DE COMERCIO INTRAINDUSTRIAL</v>
      </c>
      <c r="M63" s="146" t="str">
        <f t="shared" si="5"/>
        <v>INDICIO DE COMERCIO INTRAINDUSTRIAL</v>
      </c>
      <c r="N63" s="146" t="str">
        <f t="shared" si="5"/>
        <v>INDICIO DE COMERCIO INTRAINDUSTRIAL</v>
      </c>
      <c r="O63" s="146" t="str">
        <f t="shared" si="5"/>
        <v>INDICIO DE COMERCIO INTRAINDUSTRIAL</v>
      </c>
      <c r="P63" s="146" t="str">
        <f t="shared" si="5"/>
        <v>INDICIO DE COMERCIO INTRAINDUSTRIAL</v>
      </c>
      <c r="Q63" s="146" t="str">
        <f t="shared" si="5"/>
        <v>INDICIO DE COMERCIO INTRAINDUSTRIAL</v>
      </c>
      <c r="R63" s="146" t="str">
        <f t="shared" si="5"/>
        <v>INDICIO DE COMERCIO INTRAINDUSTRIAL</v>
      </c>
      <c r="S63" s="146" t="str">
        <f t="shared" si="5"/>
        <v>INDICIO DE COMERCIO INTRAINDUSTRIAL</v>
      </c>
      <c r="T63" s="146" t="str">
        <f t="shared" si="5"/>
        <v>INDICIO DE COMERCIO INTRAINDUSTRIAL</v>
      </c>
      <c r="U63" s="146" t="str">
        <f t="shared" si="5"/>
        <v>INDICIO DE COMERCIO INTRAINDUSTRIAL</v>
      </c>
      <c r="V63" s="146" t="str">
        <f t="shared" si="5"/>
        <v>INDICIO DE COMERCIO INTRAINDUSTRIAL</v>
      </c>
      <c r="W63" s="146" t="str">
        <f t="shared" si="5"/>
        <v>INDICIO DE COMERCIO INTRAINDUSTRIAL</v>
      </c>
      <c r="X63" s="146" t="str">
        <f t="shared" si="5"/>
        <v>INDICIO DE COMERCIO INTRAINDUSTRIAL</v>
      </c>
      <c r="Y63" s="146" t="str">
        <f t="shared" si="5"/>
        <v>INDICIO DE COMERCIO INTRAINDUSTRIAL</v>
      </c>
      <c r="Z63" s="146" t="str">
        <f t="shared" si="5"/>
        <v>INDICIO DE COMERCIO INTRAINDUSTRIAL</v>
      </c>
      <c r="AA63" s="149" t="str">
        <f t="shared" si="5"/>
        <v>INDICIO DE COMERCIO INTRAINDUSTRIAL</v>
      </c>
    </row>
    <row r="64" spans="4:27" x14ac:dyDescent="0.25">
      <c r="D64" s="198" t="s">
        <v>23</v>
      </c>
      <c r="E64" s="199"/>
      <c r="F64" s="146" t="str">
        <f t="shared" ref="F64:AA64" si="6">+IF(F52&gt;0.33, "COMERCIO INTRAINDUSTRIAL", "INDICIO DE COMERCIO INTRAINDUSTRIAL")</f>
        <v>INDICIO DE COMERCIO INTRAINDUSTRIAL</v>
      </c>
      <c r="G64" s="146" t="str">
        <f t="shared" si="6"/>
        <v>INDICIO DE COMERCIO INTRAINDUSTRIAL</v>
      </c>
      <c r="H64" s="146" t="str">
        <f t="shared" si="6"/>
        <v>INDICIO DE COMERCIO INTRAINDUSTRIAL</v>
      </c>
      <c r="I64" s="146" t="str">
        <f t="shared" si="6"/>
        <v>INDICIO DE COMERCIO INTRAINDUSTRIAL</v>
      </c>
      <c r="J64" s="146" t="str">
        <f t="shared" si="6"/>
        <v>INDICIO DE COMERCIO INTRAINDUSTRIAL</v>
      </c>
      <c r="K64" s="146" t="str">
        <f t="shared" si="6"/>
        <v>INDICIO DE COMERCIO INTRAINDUSTRIAL</v>
      </c>
      <c r="L64" s="146" t="str">
        <f t="shared" si="6"/>
        <v>INDICIO DE COMERCIO INTRAINDUSTRIAL</v>
      </c>
      <c r="M64" s="146" t="str">
        <f t="shared" si="6"/>
        <v>INDICIO DE COMERCIO INTRAINDUSTRIAL</v>
      </c>
      <c r="N64" s="146" t="str">
        <f t="shared" si="6"/>
        <v>INDICIO DE COMERCIO INTRAINDUSTRIAL</v>
      </c>
      <c r="O64" s="146" t="str">
        <f t="shared" si="6"/>
        <v>INDICIO DE COMERCIO INTRAINDUSTRIAL</v>
      </c>
      <c r="P64" s="146" t="str">
        <f t="shared" si="6"/>
        <v>INDICIO DE COMERCIO INTRAINDUSTRIAL</v>
      </c>
      <c r="Q64" s="146" t="str">
        <f t="shared" si="6"/>
        <v>INDICIO DE COMERCIO INTRAINDUSTRIAL</v>
      </c>
      <c r="R64" s="146" t="str">
        <f t="shared" si="6"/>
        <v>INDICIO DE COMERCIO INTRAINDUSTRIAL</v>
      </c>
      <c r="S64" s="146" t="str">
        <f t="shared" si="6"/>
        <v>INDICIO DE COMERCIO INTRAINDUSTRIAL</v>
      </c>
      <c r="T64" s="146" t="str">
        <f t="shared" si="6"/>
        <v>INDICIO DE COMERCIO INTRAINDUSTRIAL</v>
      </c>
      <c r="U64" s="146" t="str">
        <f t="shared" si="6"/>
        <v>INDICIO DE COMERCIO INTRAINDUSTRIAL</v>
      </c>
      <c r="V64" s="146" t="str">
        <f t="shared" si="6"/>
        <v>INDICIO DE COMERCIO INTRAINDUSTRIAL</v>
      </c>
      <c r="W64" s="146" t="str">
        <f t="shared" si="6"/>
        <v>INDICIO DE COMERCIO INTRAINDUSTRIAL</v>
      </c>
      <c r="X64" s="146" t="str">
        <f t="shared" si="6"/>
        <v>INDICIO DE COMERCIO INTRAINDUSTRIAL</v>
      </c>
      <c r="Y64" s="146" t="str">
        <f t="shared" si="6"/>
        <v>INDICIO DE COMERCIO INTRAINDUSTRIAL</v>
      </c>
      <c r="Z64" s="146" t="str">
        <f t="shared" si="6"/>
        <v>INDICIO DE COMERCIO INTRAINDUSTRIAL</v>
      </c>
      <c r="AA64" s="149" t="str">
        <f t="shared" si="6"/>
        <v>INDICIO DE COMERCIO INTRAINDUSTRIAL</v>
      </c>
    </row>
    <row r="65" spans="4:27" x14ac:dyDescent="0.25">
      <c r="D65" s="200" t="s">
        <v>24</v>
      </c>
      <c r="E65" s="201"/>
      <c r="F65" s="146" t="str">
        <f t="shared" ref="F65:AA65" si="7">+IF(F53&gt;0.33, "COMERCIO INTRAINDUSTRIAL", "INDICIO DE COMERCIO INTRAINDUSTRIAL")</f>
        <v>INDICIO DE COMERCIO INTRAINDUSTRIAL</v>
      </c>
      <c r="G65" s="146" t="str">
        <f t="shared" si="7"/>
        <v>INDICIO DE COMERCIO INTRAINDUSTRIAL</v>
      </c>
      <c r="H65" s="146" t="str">
        <f t="shared" si="7"/>
        <v>INDICIO DE COMERCIO INTRAINDUSTRIAL</v>
      </c>
      <c r="I65" s="146" t="str">
        <f t="shared" si="7"/>
        <v>INDICIO DE COMERCIO INTRAINDUSTRIAL</v>
      </c>
      <c r="J65" s="146" t="str">
        <f t="shared" si="7"/>
        <v>INDICIO DE COMERCIO INTRAINDUSTRIAL</v>
      </c>
      <c r="K65" s="146" t="str">
        <f t="shared" si="7"/>
        <v>INDICIO DE COMERCIO INTRAINDUSTRIAL</v>
      </c>
      <c r="L65" s="146" t="str">
        <f t="shared" si="7"/>
        <v>INDICIO DE COMERCIO INTRAINDUSTRIAL</v>
      </c>
      <c r="M65" s="146" t="str">
        <f t="shared" si="7"/>
        <v>INDICIO DE COMERCIO INTRAINDUSTRIAL</v>
      </c>
      <c r="N65" s="146" t="str">
        <f t="shared" si="7"/>
        <v>INDICIO DE COMERCIO INTRAINDUSTRIAL</v>
      </c>
      <c r="O65" s="146" t="str">
        <f t="shared" si="7"/>
        <v>INDICIO DE COMERCIO INTRAINDUSTRIAL</v>
      </c>
      <c r="P65" s="146" t="str">
        <f t="shared" si="7"/>
        <v>INDICIO DE COMERCIO INTRAINDUSTRIAL</v>
      </c>
      <c r="Q65" s="146" t="str">
        <f t="shared" si="7"/>
        <v>INDICIO DE COMERCIO INTRAINDUSTRIAL</v>
      </c>
      <c r="R65" s="146" t="str">
        <f t="shared" si="7"/>
        <v>INDICIO DE COMERCIO INTRAINDUSTRIAL</v>
      </c>
      <c r="S65" s="146" t="str">
        <f t="shared" si="7"/>
        <v>INDICIO DE COMERCIO INTRAINDUSTRIAL</v>
      </c>
      <c r="T65" s="146" t="str">
        <f t="shared" si="7"/>
        <v>INDICIO DE COMERCIO INTRAINDUSTRIAL</v>
      </c>
      <c r="U65" s="146" t="str">
        <f t="shared" si="7"/>
        <v>INDICIO DE COMERCIO INTRAINDUSTRIAL</v>
      </c>
      <c r="V65" s="146" t="str">
        <f t="shared" si="7"/>
        <v>INDICIO DE COMERCIO INTRAINDUSTRIAL</v>
      </c>
      <c r="W65" s="146" t="str">
        <f t="shared" si="7"/>
        <v>INDICIO DE COMERCIO INTRAINDUSTRIAL</v>
      </c>
      <c r="X65" s="146" t="str">
        <f t="shared" si="7"/>
        <v>INDICIO DE COMERCIO INTRAINDUSTRIAL</v>
      </c>
      <c r="Y65" s="146" t="str">
        <f t="shared" si="7"/>
        <v>INDICIO DE COMERCIO INTRAINDUSTRIAL</v>
      </c>
      <c r="Z65" s="146" t="str">
        <f t="shared" si="7"/>
        <v>INDICIO DE COMERCIO INTRAINDUSTRIAL</v>
      </c>
      <c r="AA65" s="149" t="str">
        <f t="shared" si="7"/>
        <v>INDICIO DE COMERCIO INTRAINDUSTRIAL</v>
      </c>
    </row>
    <row r="66" spans="4:27" x14ac:dyDescent="0.25">
      <c r="D66" s="198" t="s">
        <v>25</v>
      </c>
      <c r="E66" s="199"/>
      <c r="F66" s="146" t="str">
        <f t="shared" ref="F66:AA66" si="8">+IF(F54&gt;0.33, "COMERCIO INTRAINDUSTRIAL", "INDICIO DE COMERCIO INTRAINDUSTRIAL")</f>
        <v>INDICIO DE COMERCIO INTRAINDUSTRIAL</v>
      </c>
      <c r="G66" s="146" t="str">
        <f t="shared" si="8"/>
        <v>INDICIO DE COMERCIO INTRAINDUSTRIAL</v>
      </c>
      <c r="H66" s="146" t="str">
        <f t="shared" si="8"/>
        <v>INDICIO DE COMERCIO INTRAINDUSTRIAL</v>
      </c>
      <c r="I66" s="146" t="str">
        <f t="shared" si="8"/>
        <v>INDICIO DE COMERCIO INTRAINDUSTRIAL</v>
      </c>
      <c r="J66" s="146" t="str">
        <f t="shared" si="8"/>
        <v>INDICIO DE COMERCIO INTRAINDUSTRIAL</v>
      </c>
      <c r="K66" s="146" t="str">
        <f t="shared" si="8"/>
        <v>INDICIO DE COMERCIO INTRAINDUSTRIAL</v>
      </c>
      <c r="L66" s="146" t="str">
        <f t="shared" si="8"/>
        <v>INDICIO DE COMERCIO INTRAINDUSTRIAL</v>
      </c>
      <c r="M66" s="146" t="str">
        <f t="shared" si="8"/>
        <v>INDICIO DE COMERCIO INTRAINDUSTRIAL</v>
      </c>
      <c r="N66" s="146" t="str">
        <f t="shared" si="8"/>
        <v>INDICIO DE COMERCIO INTRAINDUSTRIAL</v>
      </c>
      <c r="O66" s="146" t="str">
        <f t="shared" si="8"/>
        <v>INDICIO DE COMERCIO INTRAINDUSTRIAL</v>
      </c>
      <c r="P66" s="146" t="str">
        <f t="shared" si="8"/>
        <v>INDICIO DE COMERCIO INTRAINDUSTRIAL</v>
      </c>
      <c r="Q66" s="146" t="str">
        <f t="shared" si="8"/>
        <v>INDICIO DE COMERCIO INTRAINDUSTRIAL</v>
      </c>
      <c r="R66" s="146" t="str">
        <f t="shared" si="8"/>
        <v>INDICIO DE COMERCIO INTRAINDUSTRIAL</v>
      </c>
      <c r="S66" s="146" t="str">
        <f t="shared" si="8"/>
        <v>INDICIO DE COMERCIO INTRAINDUSTRIAL</v>
      </c>
      <c r="T66" s="146" t="str">
        <f t="shared" si="8"/>
        <v>INDICIO DE COMERCIO INTRAINDUSTRIAL</v>
      </c>
      <c r="U66" s="146" t="str">
        <f t="shared" si="8"/>
        <v>INDICIO DE COMERCIO INTRAINDUSTRIAL</v>
      </c>
      <c r="V66" s="146" t="str">
        <f t="shared" si="8"/>
        <v>INDICIO DE COMERCIO INTRAINDUSTRIAL</v>
      </c>
      <c r="W66" s="146" t="str">
        <f t="shared" si="8"/>
        <v>INDICIO DE COMERCIO INTRAINDUSTRIAL</v>
      </c>
      <c r="X66" s="146" t="str">
        <f t="shared" si="8"/>
        <v>INDICIO DE COMERCIO INTRAINDUSTRIAL</v>
      </c>
      <c r="Y66" s="146" t="str">
        <f t="shared" si="8"/>
        <v>INDICIO DE COMERCIO INTRAINDUSTRIAL</v>
      </c>
      <c r="Z66" s="146" t="str">
        <f t="shared" si="8"/>
        <v>INDICIO DE COMERCIO INTRAINDUSTRIAL</v>
      </c>
      <c r="AA66" s="149" t="str">
        <f t="shared" si="8"/>
        <v>INDICIO DE COMERCIO INTRAINDUSTRIAL</v>
      </c>
    </row>
    <row r="67" spans="4:27" ht="15.75" thickBot="1" x14ac:dyDescent="0.3">
      <c r="D67" s="196" t="s">
        <v>26</v>
      </c>
      <c r="E67" s="197"/>
      <c r="F67" s="150" t="str">
        <f t="shared" ref="F67:AA67" si="9">+IF(F55&gt;0.33, "COMERCIO INTRAINDUSTRIAL", "INDICIO DE COMERCIO INTRAINDUSTRIAL")</f>
        <v>COMERCIO INTRAINDUSTRIAL</v>
      </c>
      <c r="G67" s="150" t="str">
        <f t="shared" si="9"/>
        <v>COMERCIO INTRAINDUSTRIAL</v>
      </c>
      <c r="H67" s="150" t="str">
        <f t="shared" si="9"/>
        <v>COMERCIO INTRAINDUSTRIAL</v>
      </c>
      <c r="I67" s="150" t="str">
        <f t="shared" si="9"/>
        <v>INDICIO DE COMERCIO INTRAINDUSTRIAL</v>
      </c>
      <c r="J67" s="150" t="str">
        <f t="shared" si="9"/>
        <v>INDICIO DE COMERCIO INTRAINDUSTRIAL</v>
      </c>
      <c r="K67" s="150" t="str">
        <f t="shared" si="9"/>
        <v>INDICIO DE COMERCIO INTRAINDUSTRIAL</v>
      </c>
      <c r="L67" s="150" t="str">
        <f t="shared" si="9"/>
        <v>INDICIO DE COMERCIO INTRAINDUSTRIAL</v>
      </c>
      <c r="M67" s="150" t="str">
        <f t="shared" si="9"/>
        <v>INDICIO DE COMERCIO INTRAINDUSTRIAL</v>
      </c>
      <c r="N67" s="150" t="str">
        <f t="shared" si="9"/>
        <v>INDICIO DE COMERCIO INTRAINDUSTRIAL</v>
      </c>
      <c r="O67" s="150" t="str">
        <f t="shared" si="9"/>
        <v>INDICIO DE COMERCIO INTRAINDUSTRIAL</v>
      </c>
      <c r="P67" s="150" t="str">
        <f t="shared" si="9"/>
        <v>INDICIO DE COMERCIO INTRAINDUSTRIAL</v>
      </c>
      <c r="Q67" s="150" t="str">
        <f t="shared" si="9"/>
        <v>INDICIO DE COMERCIO INTRAINDUSTRIAL</v>
      </c>
      <c r="R67" s="150" t="str">
        <f t="shared" si="9"/>
        <v>INDICIO DE COMERCIO INTRAINDUSTRIAL</v>
      </c>
      <c r="S67" s="150" t="str">
        <f t="shared" si="9"/>
        <v>INDICIO DE COMERCIO INTRAINDUSTRIAL</v>
      </c>
      <c r="T67" s="150" t="str">
        <f t="shared" si="9"/>
        <v>INDICIO DE COMERCIO INTRAINDUSTRIAL</v>
      </c>
      <c r="U67" s="150" t="str">
        <f t="shared" si="9"/>
        <v>INDICIO DE COMERCIO INTRAINDUSTRIAL</v>
      </c>
      <c r="V67" s="150" t="str">
        <f t="shared" si="9"/>
        <v>INDICIO DE COMERCIO INTRAINDUSTRIAL</v>
      </c>
      <c r="W67" s="150" t="str">
        <f t="shared" si="9"/>
        <v>INDICIO DE COMERCIO INTRAINDUSTRIAL</v>
      </c>
      <c r="X67" s="150" t="str">
        <f t="shared" si="9"/>
        <v>INDICIO DE COMERCIO INTRAINDUSTRIAL</v>
      </c>
      <c r="Y67" s="150" t="str">
        <f t="shared" si="9"/>
        <v>INDICIO DE COMERCIO INTRAINDUSTRIAL</v>
      </c>
      <c r="Z67" s="150" t="str">
        <f t="shared" si="9"/>
        <v>INDICIO DE COMERCIO INTRAINDUSTRIAL</v>
      </c>
      <c r="AA67" s="151" t="str">
        <f t="shared" si="9"/>
        <v>INDICIO DE COMERCIO INTRAINDUSTRIAL</v>
      </c>
    </row>
  </sheetData>
  <mergeCells count="23">
    <mergeCell ref="D67:E67"/>
    <mergeCell ref="G15:H16"/>
    <mergeCell ref="I7:K15"/>
    <mergeCell ref="D7:E14"/>
    <mergeCell ref="D62:E62"/>
    <mergeCell ref="D63:E63"/>
    <mergeCell ref="D64:E64"/>
    <mergeCell ref="D65:E65"/>
    <mergeCell ref="D66:E66"/>
    <mergeCell ref="D55:E55"/>
    <mergeCell ref="D58:E58"/>
    <mergeCell ref="D59:E59"/>
    <mergeCell ref="D60:E60"/>
    <mergeCell ref="D61:E61"/>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M9" sqref="M9:M10"/>
    </sheetView>
  </sheetViews>
  <sheetFormatPr baseColWidth="10" defaultRowHeight="15" x14ac:dyDescent="0.25"/>
  <sheetData>
    <row r="2" spans="2:10" x14ac:dyDescent="0.25">
      <c r="B2" s="1"/>
      <c r="C2" s="1"/>
      <c r="D2" s="1"/>
      <c r="E2" s="1"/>
      <c r="F2" s="1"/>
      <c r="G2" s="1"/>
      <c r="H2" s="1"/>
      <c r="I2" s="1"/>
      <c r="J2" s="1"/>
    </row>
    <row r="3" spans="2:10" ht="20.25" x14ac:dyDescent="0.3">
      <c r="B3" s="153" t="s">
        <v>13</v>
      </c>
      <c r="C3" s="153"/>
      <c r="D3" s="153"/>
      <c r="E3" s="153"/>
      <c r="F3" s="153"/>
      <c r="G3" s="153"/>
      <c r="H3" s="153"/>
      <c r="I3" s="153"/>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6"/>
  <sheetViews>
    <sheetView showGridLines="0" workbookViewId="0">
      <selection activeCell="I27" sqref="I27"/>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11" max="11" width="9.7109375" customWidth="1"/>
  </cols>
  <sheetData>
    <row r="7" spans="2:16" ht="15" customHeight="1" x14ac:dyDescent="0.25">
      <c r="B7" s="156" t="s">
        <v>56</v>
      </c>
      <c r="C7" s="156"/>
      <c r="D7" s="156"/>
      <c r="E7" s="156"/>
      <c r="M7" s="156" t="s">
        <v>4</v>
      </c>
      <c r="N7" s="156"/>
      <c r="O7" s="156"/>
      <c r="P7" s="156"/>
    </row>
    <row r="8" spans="2:16" x14ac:dyDescent="0.25">
      <c r="B8" s="156"/>
      <c r="C8" s="156"/>
      <c r="D8" s="156"/>
      <c r="E8" s="156"/>
      <c r="G8" s="158" t="s">
        <v>0</v>
      </c>
      <c r="H8" s="158"/>
      <c r="I8" s="158"/>
      <c r="J8" s="158"/>
      <c r="M8" s="156"/>
      <c r="N8" s="156"/>
      <c r="O8" s="156"/>
      <c r="P8" s="156"/>
    </row>
    <row r="9" spans="2:16" x14ac:dyDescent="0.25">
      <c r="B9" s="156"/>
      <c r="C9" s="156"/>
      <c r="D9" s="156"/>
      <c r="E9" s="156"/>
      <c r="G9" s="158"/>
      <c r="H9" s="158"/>
      <c r="I9" s="158"/>
      <c r="J9" s="158"/>
      <c r="M9" s="156"/>
      <c r="N9" s="156"/>
      <c r="O9" s="156"/>
      <c r="P9" s="156"/>
    </row>
    <row r="10" spans="2:16" x14ac:dyDescent="0.25">
      <c r="B10" s="156"/>
      <c r="C10" s="156"/>
      <c r="D10" s="156"/>
      <c r="E10" s="156"/>
      <c r="G10" s="158"/>
      <c r="H10" s="158"/>
      <c r="I10" s="158"/>
      <c r="J10" s="158"/>
      <c r="M10" s="156"/>
      <c r="N10" s="156"/>
      <c r="O10" s="156"/>
      <c r="P10" s="156"/>
    </row>
    <row r="11" spans="2:16" x14ac:dyDescent="0.25">
      <c r="B11" s="156"/>
      <c r="C11" s="156"/>
      <c r="D11" s="156"/>
      <c r="E11" s="156"/>
      <c r="G11" s="158"/>
      <c r="H11" s="158"/>
      <c r="I11" s="158"/>
      <c r="J11" s="158"/>
      <c r="M11" s="156"/>
      <c r="N11" s="156"/>
      <c r="O11" s="156"/>
      <c r="P11" s="156"/>
    </row>
    <row r="12" spans="2:16" x14ac:dyDescent="0.25">
      <c r="B12" s="156"/>
      <c r="C12" s="156"/>
      <c r="D12" s="156"/>
      <c r="E12" s="156"/>
      <c r="G12" s="158"/>
      <c r="H12" s="158"/>
      <c r="I12" s="158"/>
      <c r="J12" s="158"/>
      <c r="M12" s="156"/>
      <c r="N12" s="156"/>
      <c r="O12" s="156"/>
      <c r="P12" s="156"/>
    </row>
    <row r="13" spans="2:16" x14ac:dyDescent="0.25">
      <c r="B13" s="156"/>
      <c r="C13" s="156"/>
      <c r="D13" s="156"/>
      <c r="E13" s="156"/>
      <c r="G13" s="158"/>
      <c r="H13" s="158"/>
      <c r="I13" s="158"/>
      <c r="J13" s="158"/>
      <c r="M13" s="156"/>
      <c r="N13" s="156"/>
      <c r="O13" s="156"/>
      <c r="P13" s="156"/>
    </row>
    <row r="14" spans="2:16" x14ac:dyDescent="0.25">
      <c r="B14" s="156"/>
      <c r="C14" s="156"/>
      <c r="D14" s="156"/>
      <c r="E14" s="156"/>
      <c r="G14" s="158"/>
      <c r="H14" s="158"/>
      <c r="I14" s="158"/>
      <c r="J14" s="158"/>
      <c r="M14" s="156"/>
      <c r="N14" s="156"/>
      <c r="O14" s="156"/>
      <c r="P14" s="156"/>
    </row>
    <row r="15" spans="2:16" x14ac:dyDescent="0.25">
      <c r="B15" s="156"/>
      <c r="C15" s="156"/>
      <c r="D15" s="156"/>
      <c r="E15" s="156"/>
      <c r="G15" s="158"/>
      <c r="H15" s="158"/>
      <c r="I15" s="158"/>
      <c r="J15" s="158"/>
      <c r="M15" s="156"/>
      <c r="N15" s="156"/>
      <c r="O15" s="156"/>
      <c r="P15" s="156"/>
    </row>
    <row r="16" spans="2:16" x14ac:dyDescent="0.25">
      <c r="B16" s="156"/>
      <c r="C16" s="156"/>
      <c r="D16" s="156"/>
      <c r="E16" s="156"/>
      <c r="G16" s="158"/>
      <c r="H16" s="158"/>
      <c r="I16" s="158"/>
      <c r="J16" s="158"/>
      <c r="M16" s="156"/>
      <c r="N16" s="156"/>
      <c r="O16" s="156"/>
      <c r="P16" s="156"/>
    </row>
    <row r="17" spans="3:15" x14ac:dyDescent="0.25">
      <c r="C17" s="157" t="s">
        <v>3</v>
      </c>
      <c r="D17" s="157"/>
      <c r="E17" s="157"/>
      <c r="M17" s="157" t="s">
        <v>3</v>
      </c>
      <c r="N17" s="157"/>
      <c r="O17" s="157"/>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59" t="s">
        <v>27</v>
      </c>
      <c r="C46" s="160"/>
      <c r="D46" s="22">
        <v>44895.372000000003</v>
      </c>
      <c r="E46" s="23">
        <v>30360.887999999999</v>
      </c>
      <c r="F46" s="22">
        <v>51030.008000000002</v>
      </c>
      <c r="G46" s="23">
        <v>34605.807999999997</v>
      </c>
      <c r="H46" s="22">
        <v>46131.404000000002</v>
      </c>
      <c r="I46" s="23">
        <v>45585.025999999998</v>
      </c>
      <c r="J46" s="22">
        <v>43647.108</v>
      </c>
      <c r="K46" s="23">
        <v>46575.906000000003</v>
      </c>
      <c r="L46" s="22">
        <v>75558.107999999993</v>
      </c>
      <c r="M46" s="23">
        <v>92809.092000000004</v>
      </c>
      <c r="N46" s="22">
        <v>135949.54699999999</v>
      </c>
      <c r="O46" s="23">
        <v>201080.049</v>
      </c>
      <c r="P46" s="22">
        <v>110887.235</v>
      </c>
      <c r="Q46" s="23">
        <v>113111.056</v>
      </c>
      <c r="R46" s="22">
        <v>107131.145</v>
      </c>
      <c r="S46" s="23">
        <v>372660.52</v>
      </c>
      <c r="T46" s="22">
        <v>276148.48100000003</v>
      </c>
      <c r="U46" s="23">
        <v>335985.47600000002</v>
      </c>
      <c r="V46" s="22">
        <v>229995.24299999999</v>
      </c>
      <c r="W46" s="23">
        <v>519683.01400000002</v>
      </c>
      <c r="X46" s="22">
        <v>229363.35800000001</v>
      </c>
      <c r="Y46" s="24">
        <v>402061.67499999999</v>
      </c>
    </row>
    <row r="47" spans="2:25" x14ac:dyDescent="0.25">
      <c r="B47" s="154" t="s">
        <v>17</v>
      </c>
      <c r="C47" s="155"/>
      <c r="D47" s="19">
        <v>29744.967000000001</v>
      </c>
      <c r="E47" s="12">
        <v>15198.897999999999</v>
      </c>
      <c r="F47" s="19">
        <v>25488.227999999999</v>
      </c>
      <c r="G47" s="12">
        <v>15807.781999999999</v>
      </c>
      <c r="H47" s="19">
        <v>18501.973999999998</v>
      </c>
      <c r="I47" s="12">
        <v>15628.206</v>
      </c>
      <c r="J47" s="19">
        <v>10199.046</v>
      </c>
      <c r="K47" s="12">
        <v>9540.3459999999995</v>
      </c>
      <c r="L47" s="19">
        <v>10827.688</v>
      </c>
      <c r="M47" s="12">
        <v>15237.912</v>
      </c>
      <c r="N47" s="19">
        <v>31465.945</v>
      </c>
      <c r="O47" s="12">
        <v>31119.576000000001</v>
      </c>
      <c r="P47" s="19">
        <v>32246.789000000001</v>
      </c>
      <c r="Q47" s="12">
        <v>42783.135999999999</v>
      </c>
      <c r="R47" s="19">
        <v>52282.841</v>
      </c>
      <c r="S47" s="12">
        <v>71147.100000000006</v>
      </c>
      <c r="T47" s="19">
        <v>105351.24800000001</v>
      </c>
      <c r="U47" s="12">
        <v>64816.542999999998</v>
      </c>
      <c r="V47" s="19">
        <v>58577.714999999997</v>
      </c>
      <c r="W47" s="12">
        <v>86910.165999999997</v>
      </c>
      <c r="X47" s="19">
        <v>76675.659</v>
      </c>
      <c r="Y47" s="13">
        <v>98306.019</v>
      </c>
    </row>
    <row r="48" spans="2:25" x14ac:dyDescent="0.25">
      <c r="B48" s="161" t="s">
        <v>18</v>
      </c>
      <c r="C48" s="162"/>
      <c r="D48" s="20"/>
      <c r="E48" s="14"/>
      <c r="F48" s="20"/>
      <c r="G48" s="14"/>
      <c r="H48" s="20"/>
      <c r="I48" s="14"/>
      <c r="J48" s="20"/>
      <c r="K48" s="14"/>
      <c r="L48" s="20"/>
      <c r="M48" s="14"/>
      <c r="N48" s="20"/>
      <c r="O48" s="14"/>
      <c r="P48" s="20"/>
      <c r="Q48" s="14"/>
      <c r="R48" s="20"/>
      <c r="S48" s="14"/>
      <c r="T48" s="20"/>
      <c r="U48" s="14"/>
      <c r="V48" s="20">
        <v>119.029</v>
      </c>
      <c r="W48" s="14"/>
      <c r="X48" s="20">
        <v>0.12</v>
      </c>
      <c r="Y48" s="15"/>
    </row>
    <row r="49" spans="2:25" s="1" customFormat="1" x14ac:dyDescent="0.25">
      <c r="B49" s="154" t="s">
        <v>19</v>
      </c>
      <c r="C49" s="155"/>
      <c r="D49" s="19">
        <v>4162.0309999999999</v>
      </c>
      <c r="E49" s="12">
        <v>1835.3989999999999</v>
      </c>
      <c r="F49" s="19">
        <v>1414.306</v>
      </c>
      <c r="G49" s="12">
        <v>769.70699999999999</v>
      </c>
      <c r="H49" s="19">
        <v>6368.2690000000002</v>
      </c>
      <c r="I49" s="12">
        <v>2998.4079999999999</v>
      </c>
      <c r="J49" s="19">
        <v>2266.9229999999998</v>
      </c>
      <c r="K49" s="12">
        <v>2000.9749999999999</v>
      </c>
      <c r="L49" s="19">
        <v>1927.5340000000001</v>
      </c>
      <c r="M49" s="12">
        <v>4084.998</v>
      </c>
      <c r="N49" s="19">
        <v>6299.9639999999999</v>
      </c>
      <c r="O49" s="12">
        <v>26409.77</v>
      </c>
      <c r="P49" s="19">
        <v>40584.987000000001</v>
      </c>
      <c r="Q49" s="12">
        <v>30935.231</v>
      </c>
      <c r="R49" s="19">
        <v>23418.365000000002</v>
      </c>
      <c r="S49" s="12">
        <v>55925.069000000003</v>
      </c>
      <c r="T49" s="19">
        <v>64467.205000000002</v>
      </c>
      <c r="U49" s="12">
        <v>37894.175000000003</v>
      </c>
      <c r="V49" s="19">
        <v>31319.329000000002</v>
      </c>
      <c r="W49" s="12">
        <v>42497.940999999999</v>
      </c>
      <c r="X49" s="19">
        <v>52884.203999999998</v>
      </c>
      <c r="Y49" s="13">
        <v>72252.376999999993</v>
      </c>
    </row>
    <row r="50" spans="2:25" x14ac:dyDescent="0.25">
      <c r="B50" s="161" t="s">
        <v>20</v>
      </c>
      <c r="C50" s="162"/>
      <c r="D50" s="20"/>
      <c r="E50" s="14"/>
      <c r="F50" s="20"/>
      <c r="G50" s="14">
        <v>1825.999</v>
      </c>
      <c r="H50" s="20"/>
      <c r="I50" s="14"/>
      <c r="J50" s="20"/>
      <c r="K50" s="14"/>
      <c r="L50" s="20"/>
      <c r="M50" s="14"/>
      <c r="N50" s="20"/>
      <c r="O50" s="14"/>
      <c r="P50" s="20"/>
      <c r="Q50" s="14"/>
      <c r="R50" s="20">
        <v>125.818</v>
      </c>
      <c r="S50" s="14">
        <v>166157.875</v>
      </c>
      <c r="T50" s="20">
        <v>49191.319000000003</v>
      </c>
      <c r="U50" s="14">
        <v>174797.946</v>
      </c>
      <c r="V50" s="20">
        <v>72166.572</v>
      </c>
      <c r="W50" s="14">
        <v>302262.00599999999</v>
      </c>
      <c r="X50" s="20">
        <v>47820.345999999998</v>
      </c>
      <c r="Y50" s="15">
        <v>174512.644</v>
      </c>
    </row>
    <row r="51" spans="2:25" s="1" customFormat="1" x14ac:dyDescent="0.25">
      <c r="B51" s="154" t="s">
        <v>21</v>
      </c>
      <c r="C51" s="155"/>
      <c r="D51" s="19"/>
      <c r="E51" s="12"/>
      <c r="F51" s="19"/>
      <c r="G51" s="12"/>
      <c r="H51" s="19"/>
      <c r="I51" s="12"/>
      <c r="J51" s="19"/>
      <c r="K51" s="12"/>
      <c r="L51" s="19"/>
      <c r="M51" s="12">
        <v>15.148</v>
      </c>
      <c r="N51" s="19">
        <v>34.593000000000004</v>
      </c>
      <c r="O51" s="12">
        <v>38.432000000000002</v>
      </c>
      <c r="P51" s="19">
        <v>69.572999999999993</v>
      </c>
      <c r="Q51" s="12">
        <v>66.805999999999997</v>
      </c>
      <c r="R51" s="19">
        <v>175.09299999999999</v>
      </c>
      <c r="S51" s="12">
        <v>75.930999999999997</v>
      </c>
      <c r="T51" s="19">
        <v>237.27199999999999</v>
      </c>
      <c r="U51" s="12"/>
      <c r="V51" s="19">
        <v>125.55200000000001</v>
      </c>
      <c r="W51" s="12">
        <v>34.161000000000001</v>
      </c>
      <c r="X51" s="19">
        <v>81.016000000000005</v>
      </c>
      <c r="Y51" s="13">
        <v>60.8</v>
      </c>
    </row>
    <row r="52" spans="2:25" x14ac:dyDescent="0.25">
      <c r="B52" s="161" t="s">
        <v>22</v>
      </c>
      <c r="C52" s="162"/>
      <c r="D52" s="20">
        <v>354.15899999999999</v>
      </c>
      <c r="E52" s="14">
        <v>4006.63</v>
      </c>
      <c r="F52" s="20">
        <v>3003.9639999999999</v>
      </c>
      <c r="G52" s="14">
        <v>90.198999999999998</v>
      </c>
      <c r="H52" s="20">
        <v>2801.4259999999999</v>
      </c>
      <c r="I52" s="14">
        <v>51.719000000000001</v>
      </c>
      <c r="J52" s="20">
        <v>972.57899999999995</v>
      </c>
      <c r="K52" s="14">
        <v>2647.2539999999999</v>
      </c>
      <c r="L52" s="20">
        <v>128.595</v>
      </c>
      <c r="M52" s="14">
        <v>80.400000000000006</v>
      </c>
      <c r="N52" s="20">
        <v>111.42400000000001</v>
      </c>
      <c r="O52" s="14">
        <v>274.84899999999999</v>
      </c>
      <c r="P52" s="20">
        <v>84.046000000000006</v>
      </c>
      <c r="Q52" s="14">
        <v>138.74</v>
      </c>
      <c r="R52" s="20">
        <v>7693.9340000000002</v>
      </c>
      <c r="S52" s="14">
        <v>8299.9120000000003</v>
      </c>
      <c r="T52" s="20">
        <v>9201.5650000000005</v>
      </c>
      <c r="U52" s="14">
        <v>7383.8459999999995</v>
      </c>
      <c r="V52" s="20">
        <v>9020.0409999999993</v>
      </c>
      <c r="W52" s="14">
        <v>8276.277</v>
      </c>
      <c r="X52" s="20">
        <v>9456.3029999999999</v>
      </c>
      <c r="Y52" s="15">
        <v>9540.2890000000007</v>
      </c>
    </row>
    <row r="53" spans="2:25" s="1" customFormat="1" x14ac:dyDescent="0.25">
      <c r="B53" s="154" t="s">
        <v>23</v>
      </c>
      <c r="C53" s="155"/>
      <c r="D53" s="19">
        <v>1824.607</v>
      </c>
      <c r="E53" s="12">
        <v>1554.519</v>
      </c>
      <c r="F53" s="19">
        <v>13941.125</v>
      </c>
      <c r="G53" s="12">
        <v>16019.227000000001</v>
      </c>
      <c r="H53" s="19">
        <v>18431.367999999999</v>
      </c>
      <c r="I53" s="12">
        <v>26853.38</v>
      </c>
      <c r="J53" s="19">
        <v>30038.629000000001</v>
      </c>
      <c r="K53" s="12">
        <v>31947.682000000001</v>
      </c>
      <c r="L53" s="19">
        <v>62215.756000000001</v>
      </c>
      <c r="M53" s="12">
        <v>72580.509999999995</v>
      </c>
      <c r="N53" s="19">
        <v>97246.198999999993</v>
      </c>
      <c r="O53" s="12">
        <v>142644.24</v>
      </c>
      <c r="P53" s="19">
        <v>36162.582000000002</v>
      </c>
      <c r="Q53" s="12">
        <v>37155.741999999998</v>
      </c>
      <c r="R53" s="19">
        <v>21602.921999999999</v>
      </c>
      <c r="S53" s="12">
        <v>69255.839999999997</v>
      </c>
      <c r="T53" s="19">
        <v>44506.546000000002</v>
      </c>
      <c r="U53" s="12">
        <v>46139.69</v>
      </c>
      <c r="V53" s="19">
        <v>55433.050999999999</v>
      </c>
      <c r="W53" s="12">
        <v>76415.724000000002</v>
      </c>
      <c r="X53" s="19">
        <v>39350.442000000003</v>
      </c>
      <c r="Y53" s="13">
        <v>44568.461000000003</v>
      </c>
    </row>
    <row r="54" spans="2:25" x14ac:dyDescent="0.25">
      <c r="B54" s="161" t="s">
        <v>24</v>
      </c>
      <c r="C54" s="162"/>
      <c r="D54" s="20">
        <v>10.25</v>
      </c>
      <c r="E54" s="14"/>
      <c r="F54" s="20">
        <v>9.2560000000000002</v>
      </c>
      <c r="G54" s="14">
        <v>1.389</v>
      </c>
      <c r="H54" s="20">
        <v>22.701000000000001</v>
      </c>
      <c r="I54" s="14">
        <v>3.7719999999999998</v>
      </c>
      <c r="J54" s="20">
        <v>38.204999999999998</v>
      </c>
      <c r="K54" s="14">
        <v>65.509</v>
      </c>
      <c r="L54" s="20">
        <v>156.24</v>
      </c>
      <c r="M54" s="14">
        <v>273.91699999999997</v>
      </c>
      <c r="N54" s="20">
        <v>428.02199999999999</v>
      </c>
      <c r="O54" s="14">
        <v>21.651</v>
      </c>
      <c r="P54" s="20">
        <v>133.36600000000001</v>
      </c>
      <c r="Q54" s="14">
        <v>418.80399999999997</v>
      </c>
      <c r="R54" s="20">
        <v>15.971</v>
      </c>
      <c r="S54" s="14">
        <v>78.923000000000002</v>
      </c>
      <c r="T54" s="20">
        <v>128.29599999999999</v>
      </c>
      <c r="U54" s="14">
        <v>748.19</v>
      </c>
      <c r="V54" s="20">
        <v>167.26499999999999</v>
      </c>
      <c r="W54" s="14">
        <v>341.50299999999999</v>
      </c>
      <c r="X54" s="20">
        <v>143.9</v>
      </c>
      <c r="Y54" s="15">
        <v>311.40800000000002</v>
      </c>
    </row>
    <row r="55" spans="2:25" s="1" customFormat="1" x14ac:dyDescent="0.25">
      <c r="B55" s="154" t="s">
        <v>25</v>
      </c>
      <c r="C55" s="155"/>
      <c r="D55" s="19">
        <v>59.569000000000003</v>
      </c>
      <c r="E55" s="12">
        <v>69.83</v>
      </c>
      <c r="F55" s="19">
        <v>82.23</v>
      </c>
      <c r="G55" s="12">
        <v>91.507000000000005</v>
      </c>
      <c r="H55" s="19">
        <v>5.6669999999999998</v>
      </c>
      <c r="I55" s="12">
        <v>49.540999999999997</v>
      </c>
      <c r="J55" s="19">
        <v>131.726</v>
      </c>
      <c r="K55" s="12">
        <v>374.14</v>
      </c>
      <c r="L55" s="19">
        <v>302.29500000000002</v>
      </c>
      <c r="M55" s="12">
        <v>534.70600000000002</v>
      </c>
      <c r="N55" s="19">
        <v>360.9</v>
      </c>
      <c r="O55" s="12">
        <v>565.53</v>
      </c>
      <c r="P55" s="19">
        <v>1591.64</v>
      </c>
      <c r="Q55" s="12">
        <v>1544.6</v>
      </c>
      <c r="R55" s="19">
        <v>1799.703</v>
      </c>
      <c r="S55" s="12">
        <v>1685.374</v>
      </c>
      <c r="T55" s="19">
        <v>2972.982</v>
      </c>
      <c r="U55" s="12">
        <v>4162.0889999999999</v>
      </c>
      <c r="V55" s="19">
        <v>2995.5360000000001</v>
      </c>
      <c r="W55" s="12">
        <v>2861.2359999999999</v>
      </c>
      <c r="X55" s="19">
        <v>2875.8690000000001</v>
      </c>
      <c r="Y55" s="13">
        <v>2429.7800000000002</v>
      </c>
    </row>
    <row r="56" spans="2:25" ht="15.75" thickBot="1" x14ac:dyDescent="0.3">
      <c r="B56" s="163" t="s">
        <v>26</v>
      </c>
      <c r="C56" s="164"/>
      <c r="D56" s="21">
        <v>8739.7890000000007</v>
      </c>
      <c r="E56" s="16">
        <v>7695.6130000000003</v>
      </c>
      <c r="F56" s="21">
        <v>7090.8990000000003</v>
      </c>
      <c r="G56" s="16"/>
      <c r="H56" s="21"/>
      <c r="I56" s="16"/>
      <c r="J56" s="21"/>
      <c r="K56" s="16"/>
      <c r="L56" s="21"/>
      <c r="M56" s="16">
        <v>1.5009999999999999</v>
      </c>
      <c r="N56" s="21">
        <v>2.5009999999999999</v>
      </c>
      <c r="O56" s="16">
        <v>6</v>
      </c>
      <c r="P56" s="21">
        <v>14.25</v>
      </c>
      <c r="Q56" s="16">
        <v>68</v>
      </c>
      <c r="R56" s="21">
        <v>16.501000000000001</v>
      </c>
      <c r="S56" s="16">
        <v>34.5</v>
      </c>
      <c r="T56" s="21">
        <v>92.05</v>
      </c>
      <c r="U56" s="16">
        <v>42.999000000000002</v>
      </c>
      <c r="V56" s="21">
        <v>71.150999999999996</v>
      </c>
      <c r="W56" s="16">
        <v>84.001000000000005</v>
      </c>
      <c r="X56" s="21">
        <v>75.498999999999995</v>
      </c>
      <c r="Y56" s="17">
        <v>79.900000000000006</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6"/>
  <sheetViews>
    <sheetView showGridLines="0" workbookViewId="0">
      <selection activeCell="G20" sqref="G20"/>
    </sheetView>
  </sheetViews>
  <sheetFormatPr baseColWidth="10" defaultRowHeight="15" x14ac:dyDescent="0.25"/>
  <cols>
    <col min="1" max="1" width="8" customWidth="1"/>
    <col min="4" max="4" width="19.140625" customWidth="1"/>
    <col min="5" max="5" width="10.85546875" bestFit="1" customWidth="1"/>
    <col min="21" max="23" width="12.42578125" bestFit="1" customWidth="1"/>
    <col min="24" max="24" width="12.28515625" customWidth="1"/>
    <col min="25" max="25" width="13.140625" customWidth="1"/>
  </cols>
  <sheetData>
    <row r="7" spans="2:16" x14ac:dyDescent="0.25">
      <c r="B7" s="165" t="s">
        <v>5</v>
      </c>
      <c r="C7" s="166"/>
      <c r="D7" s="166"/>
      <c r="E7" s="166"/>
      <c r="M7" s="156" t="s">
        <v>6</v>
      </c>
      <c r="N7" s="167"/>
      <c r="O7" s="167"/>
      <c r="P7" s="167"/>
    </row>
    <row r="8" spans="2:16" x14ac:dyDescent="0.25">
      <c r="B8" s="166"/>
      <c r="C8" s="166"/>
      <c r="D8" s="166"/>
      <c r="E8" s="166"/>
      <c r="G8" s="158" t="s">
        <v>1</v>
      </c>
      <c r="H8" s="158"/>
      <c r="I8" s="158"/>
      <c r="J8" s="158"/>
      <c r="K8" s="158"/>
      <c r="M8" s="167"/>
      <c r="N8" s="167"/>
      <c r="O8" s="167"/>
      <c r="P8" s="167"/>
    </row>
    <row r="9" spans="2:16" x14ac:dyDescent="0.25">
      <c r="B9" s="166"/>
      <c r="C9" s="166"/>
      <c r="D9" s="166"/>
      <c r="E9" s="166"/>
      <c r="G9" s="158"/>
      <c r="H9" s="158"/>
      <c r="I9" s="158"/>
      <c r="J9" s="158"/>
      <c r="K9" s="158"/>
      <c r="M9" s="167"/>
      <c r="N9" s="167"/>
      <c r="O9" s="167"/>
      <c r="P9" s="167"/>
    </row>
    <row r="10" spans="2:16" x14ac:dyDescent="0.25">
      <c r="B10" s="166"/>
      <c r="C10" s="166"/>
      <c r="D10" s="166"/>
      <c r="E10" s="166"/>
      <c r="G10" s="158"/>
      <c r="H10" s="158"/>
      <c r="I10" s="158"/>
      <c r="J10" s="158"/>
      <c r="K10" s="158"/>
      <c r="M10" s="167"/>
      <c r="N10" s="167"/>
      <c r="O10" s="167"/>
      <c r="P10" s="167"/>
    </row>
    <row r="11" spans="2:16" x14ac:dyDescent="0.25">
      <c r="B11" s="166"/>
      <c r="C11" s="166"/>
      <c r="D11" s="166"/>
      <c r="E11" s="166"/>
      <c r="G11" s="158"/>
      <c r="H11" s="158"/>
      <c r="I11" s="158"/>
      <c r="J11" s="158"/>
      <c r="K11" s="158"/>
      <c r="M11" s="167"/>
      <c r="N11" s="167"/>
      <c r="O11" s="167"/>
      <c r="P11" s="167"/>
    </row>
    <row r="12" spans="2:16" x14ac:dyDescent="0.25">
      <c r="B12" s="166"/>
      <c r="C12" s="166"/>
      <c r="D12" s="166"/>
      <c r="E12" s="166"/>
      <c r="G12" s="158"/>
      <c r="H12" s="158"/>
      <c r="I12" s="158"/>
      <c r="J12" s="158"/>
      <c r="K12" s="158"/>
      <c r="M12" s="167"/>
      <c r="N12" s="167"/>
      <c r="O12" s="167"/>
      <c r="P12" s="167"/>
    </row>
    <row r="13" spans="2:16" x14ac:dyDescent="0.25">
      <c r="B13" s="166"/>
      <c r="C13" s="166"/>
      <c r="D13" s="166"/>
      <c r="E13" s="166"/>
      <c r="G13" s="158"/>
      <c r="H13" s="158"/>
      <c r="I13" s="158"/>
      <c r="J13" s="158"/>
      <c r="K13" s="158"/>
      <c r="M13" s="167"/>
      <c r="N13" s="167"/>
      <c r="O13" s="167"/>
      <c r="P13" s="167"/>
    </row>
    <row r="14" spans="2:16" x14ac:dyDescent="0.25">
      <c r="B14" s="166"/>
      <c r="C14" s="166"/>
      <c r="D14" s="166"/>
      <c r="E14" s="166"/>
      <c r="G14" s="158"/>
      <c r="H14" s="158"/>
      <c r="I14" s="158"/>
      <c r="J14" s="158"/>
      <c r="K14" s="158"/>
      <c r="M14" s="167"/>
      <c r="N14" s="167"/>
      <c r="O14" s="167"/>
      <c r="P14" s="167"/>
    </row>
    <row r="15" spans="2:16" x14ac:dyDescent="0.25">
      <c r="B15" s="166"/>
      <c r="C15" s="166"/>
      <c r="D15" s="166"/>
      <c r="E15" s="166"/>
      <c r="G15" s="158"/>
      <c r="H15" s="158"/>
      <c r="I15" s="158"/>
      <c r="J15" s="158"/>
      <c r="K15" s="158"/>
      <c r="M15" s="167"/>
      <c r="N15" s="167"/>
      <c r="O15" s="167"/>
      <c r="P15" s="167"/>
    </row>
    <row r="16" spans="2:16" x14ac:dyDescent="0.25">
      <c r="B16" s="166"/>
      <c r="C16" s="166"/>
      <c r="D16" s="166"/>
      <c r="E16" s="166"/>
      <c r="G16" s="158"/>
      <c r="H16" s="158"/>
      <c r="I16" s="158"/>
      <c r="J16" s="158"/>
      <c r="K16" s="158"/>
      <c r="M16" s="167"/>
      <c r="N16" s="167"/>
      <c r="O16" s="167"/>
      <c r="P16" s="167"/>
    </row>
    <row r="17" spans="3:15" x14ac:dyDescent="0.25">
      <c r="C17" s="157" t="s">
        <v>3</v>
      </c>
      <c r="D17" s="157"/>
      <c r="E17" s="157"/>
      <c r="M17" s="157" t="s">
        <v>3</v>
      </c>
      <c r="N17" s="157"/>
      <c r="O17" s="157"/>
    </row>
    <row r="42" spans="2:26" x14ac:dyDescent="0.25">
      <c r="C42" s="5" t="s">
        <v>38</v>
      </c>
    </row>
    <row r="44" spans="2:26" ht="15.75" thickBot="1" x14ac:dyDescent="0.3"/>
    <row r="45" spans="2:26" ht="15.75" thickBot="1" x14ac:dyDescent="0.3">
      <c r="B45" s="168" t="s">
        <v>15</v>
      </c>
      <c r="C45" s="169"/>
      <c r="D45" s="170"/>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59" t="s">
        <v>16</v>
      </c>
      <c r="C46" s="160"/>
      <c r="D46" s="173"/>
      <c r="E46" s="23">
        <v>229469.31200000001</v>
      </c>
      <c r="F46" s="22">
        <v>182238.36799999999</v>
      </c>
      <c r="G46" s="23">
        <v>291696.96000000002</v>
      </c>
      <c r="H46" s="22">
        <v>300206.592</v>
      </c>
      <c r="I46" s="23">
        <v>184387.712</v>
      </c>
      <c r="J46" s="22">
        <v>248461.65299999999</v>
      </c>
      <c r="K46" s="23">
        <v>266270.75</v>
      </c>
      <c r="L46" s="22">
        <v>311502.00199999998</v>
      </c>
      <c r="M46" s="23">
        <v>337782.68800000002</v>
      </c>
      <c r="N46" s="22">
        <v>506908.06400000001</v>
      </c>
      <c r="O46" s="23">
        <v>593716.02899999998</v>
      </c>
      <c r="P46" s="22">
        <v>760697.68</v>
      </c>
      <c r="Q46" s="23">
        <v>896931.50399999996</v>
      </c>
      <c r="R46" s="22">
        <v>919819.72499999998</v>
      </c>
      <c r="S46" s="23">
        <v>679713.27899999998</v>
      </c>
      <c r="T46" s="22">
        <v>940499.76800000004</v>
      </c>
      <c r="U46" s="23">
        <v>1233976.5689999999</v>
      </c>
      <c r="V46" s="22">
        <v>1288115.6329999999</v>
      </c>
      <c r="W46" s="23">
        <v>1296407.9890000001</v>
      </c>
      <c r="X46" s="22">
        <v>1500478.44</v>
      </c>
      <c r="Y46" s="24">
        <v>1155364.3529999999</v>
      </c>
      <c r="Z46" s="24">
        <v>888903.88800000004</v>
      </c>
    </row>
    <row r="47" spans="2:26" x14ac:dyDescent="0.25">
      <c r="B47" s="174" t="s">
        <v>28</v>
      </c>
      <c r="C47" s="175"/>
      <c r="D47" s="176"/>
      <c r="E47" s="12">
        <v>1089.3389999999999</v>
      </c>
      <c r="F47" s="19">
        <v>735.69</v>
      </c>
      <c r="G47" s="12">
        <v>525.99400000000003</v>
      </c>
      <c r="H47" s="19">
        <v>1988.309</v>
      </c>
      <c r="I47" s="12">
        <v>417.05</v>
      </c>
      <c r="J47" s="19">
        <v>301.40499999999997</v>
      </c>
      <c r="K47" s="12">
        <v>121.215</v>
      </c>
      <c r="L47" s="19">
        <v>105.92</v>
      </c>
      <c r="M47" s="12">
        <v>66.325000000000003</v>
      </c>
      <c r="N47" s="19">
        <v>96.983000000000004</v>
      </c>
      <c r="O47" s="12">
        <v>109.45399999999999</v>
      </c>
      <c r="P47" s="19">
        <v>131.46299999999999</v>
      </c>
      <c r="Q47" s="12">
        <v>128.58699999999999</v>
      </c>
      <c r="R47" s="19">
        <v>39.308</v>
      </c>
      <c r="S47" s="12">
        <v>19.244</v>
      </c>
      <c r="T47" s="19">
        <v>54.781999999999996</v>
      </c>
      <c r="U47" s="12">
        <v>82.418999999999997</v>
      </c>
      <c r="V47" s="19">
        <v>1863.5029999999999</v>
      </c>
      <c r="W47" s="12">
        <v>2213.33</v>
      </c>
      <c r="X47" s="19">
        <v>1430.902</v>
      </c>
      <c r="Y47" s="13">
        <v>676.53</v>
      </c>
      <c r="Z47" s="13">
        <v>1742.923</v>
      </c>
    </row>
    <row r="48" spans="2:26" x14ac:dyDescent="0.25">
      <c r="B48" s="161" t="s">
        <v>29</v>
      </c>
      <c r="C48" s="162"/>
      <c r="D48" s="171"/>
      <c r="E48" s="14"/>
      <c r="F48" s="20"/>
      <c r="G48" s="14">
        <v>0.54100000000000004</v>
      </c>
      <c r="H48" s="20"/>
      <c r="I48" s="14"/>
      <c r="J48" s="20">
        <v>8.09</v>
      </c>
      <c r="K48" s="14"/>
      <c r="L48" s="20"/>
      <c r="M48" s="14">
        <v>0.183</v>
      </c>
      <c r="N48" s="20">
        <v>2.31</v>
      </c>
      <c r="O48" s="14"/>
      <c r="P48" s="20">
        <v>1.5069999999999999</v>
      </c>
      <c r="Q48" s="14">
        <v>32.834000000000003</v>
      </c>
      <c r="R48" s="20">
        <v>32.389000000000003</v>
      </c>
      <c r="S48" s="14">
        <v>55.036999999999999</v>
      </c>
      <c r="T48" s="20">
        <v>149.768</v>
      </c>
      <c r="U48" s="14">
        <v>706.50599999999997</v>
      </c>
      <c r="V48" s="20">
        <v>925.49599999999998</v>
      </c>
      <c r="W48" s="14">
        <v>1294.3050000000001</v>
      </c>
      <c r="X48" s="20">
        <v>1818.539</v>
      </c>
      <c r="Y48" s="15">
        <v>2308.7440000000001</v>
      </c>
      <c r="Z48" s="15">
        <v>1921.838</v>
      </c>
    </row>
    <row r="49" spans="2:26" x14ac:dyDescent="0.25">
      <c r="B49" s="154" t="s">
        <v>30</v>
      </c>
      <c r="C49" s="155"/>
      <c r="D49" s="172"/>
      <c r="E49" s="12">
        <v>618.93299999999999</v>
      </c>
      <c r="F49" s="19">
        <v>452.02800000000002</v>
      </c>
      <c r="G49" s="12">
        <v>298.81</v>
      </c>
      <c r="H49" s="19">
        <v>560.49699999999996</v>
      </c>
      <c r="I49" s="12">
        <v>1363.287</v>
      </c>
      <c r="J49" s="19">
        <v>3046.5149999999999</v>
      </c>
      <c r="K49" s="12">
        <v>5351.5680000000002</v>
      </c>
      <c r="L49" s="19">
        <v>2830.4780000000001</v>
      </c>
      <c r="M49" s="12">
        <v>2793.4679999999998</v>
      </c>
      <c r="N49" s="19">
        <v>1799.009</v>
      </c>
      <c r="O49" s="12">
        <v>1303.348</v>
      </c>
      <c r="P49" s="19">
        <v>2947.5329999999999</v>
      </c>
      <c r="Q49" s="12">
        <v>2121.6709999999998</v>
      </c>
      <c r="R49" s="19">
        <v>4309.3829999999998</v>
      </c>
      <c r="S49" s="12">
        <v>4377.0709999999999</v>
      </c>
      <c r="T49" s="19">
        <v>6624.9380000000001</v>
      </c>
      <c r="U49" s="12">
        <v>7843.3109999999997</v>
      </c>
      <c r="V49" s="19">
        <v>6960.1949999999997</v>
      </c>
      <c r="W49" s="12">
        <v>5515.0969999999998</v>
      </c>
      <c r="X49" s="19">
        <v>5886.2879999999996</v>
      </c>
      <c r="Y49" s="13">
        <v>10457.576999999999</v>
      </c>
      <c r="Z49" s="13">
        <v>9359.3719999999994</v>
      </c>
    </row>
    <row r="50" spans="2:26" x14ac:dyDescent="0.25">
      <c r="B50" s="161" t="s">
        <v>31</v>
      </c>
      <c r="C50" s="162"/>
      <c r="D50" s="171"/>
      <c r="E50" s="14">
        <v>2.016</v>
      </c>
      <c r="F50" s="20"/>
      <c r="G50" s="14">
        <v>5.2519999999999998</v>
      </c>
      <c r="H50" s="20">
        <v>2.355</v>
      </c>
      <c r="I50" s="14"/>
      <c r="J50" s="20">
        <v>45.110999999999997</v>
      </c>
      <c r="K50" s="14">
        <v>1.038</v>
      </c>
      <c r="L50" s="20">
        <v>15.939</v>
      </c>
      <c r="M50" s="14">
        <v>1.002</v>
      </c>
      <c r="N50" s="20">
        <v>85.572000000000003</v>
      </c>
      <c r="O50" s="14">
        <v>11745.966</v>
      </c>
      <c r="P50" s="20">
        <v>343.053</v>
      </c>
      <c r="Q50" s="14">
        <v>543.94600000000003</v>
      </c>
      <c r="R50" s="20">
        <v>478.18700000000001</v>
      </c>
      <c r="S50" s="14">
        <v>488.69299999999998</v>
      </c>
      <c r="T50" s="20">
        <v>845.428</v>
      </c>
      <c r="U50" s="14">
        <v>1760.336</v>
      </c>
      <c r="V50" s="20">
        <v>2024.53</v>
      </c>
      <c r="W50" s="14">
        <v>3642.3229999999999</v>
      </c>
      <c r="X50" s="20">
        <v>13550.44</v>
      </c>
      <c r="Y50" s="15">
        <v>12435.248</v>
      </c>
      <c r="Z50" s="15">
        <v>4488.2079999999996</v>
      </c>
    </row>
    <row r="51" spans="2:26" x14ac:dyDescent="0.25">
      <c r="B51" s="154" t="s">
        <v>32</v>
      </c>
      <c r="C51" s="155"/>
      <c r="D51" s="172"/>
      <c r="E51" s="12"/>
      <c r="F51" s="19"/>
      <c r="G51" s="12"/>
      <c r="H51" s="19"/>
      <c r="I51" s="12"/>
      <c r="J51" s="19"/>
      <c r="K51" s="12"/>
      <c r="L51" s="19"/>
      <c r="M51" s="12"/>
      <c r="N51" s="19"/>
      <c r="O51" s="12"/>
      <c r="P51" s="19"/>
      <c r="Q51" s="12"/>
      <c r="R51" s="19"/>
      <c r="S51" s="12"/>
      <c r="T51" s="19"/>
      <c r="U51" s="12"/>
      <c r="V51" s="19"/>
      <c r="W51" s="12"/>
      <c r="X51" s="19"/>
      <c r="Y51" s="13"/>
      <c r="Z51" s="13">
        <v>5.8999999999999997E-2</v>
      </c>
    </row>
    <row r="52" spans="2:26" x14ac:dyDescent="0.25">
      <c r="B52" s="161" t="s">
        <v>33</v>
      </c>
      <c r="C52" s="162"/>
      <c r="D52" s="171"/>
      <c r="E52" s="14">
        <v>7128.7879999999996</v>
      </c>
      <c r="F52" s="20">
        <v>7286.982</v>
      </c>
      <c r="G52" s="14">
        <v>11607.281999999999</v>
      </c>
      <c r="H52" s="20">
        <v>17379.566999999999</v>
      </c>
      <c r="I52" s="14">
        <v>14497.418</v>
      </c>
      <c r="J52" s="20">
        <v>27086.550999999999</v>
      </c>
      <c r="K52" s="14">
        <v>39074.269999999997</v>
      </c>
      <c r="L52" s="20">
        <v>45371.635999999999</v>
      </c>
      <c r="M52" s="14">
        <v>91993.164000000004</v>
      </c>
      <c r="N52" s="20">
        <v>66525.157000000007</v>
      </c>
      <c r="O52" s="14">
        <v>114213.641</v>
      </c>
      <c r="P52" s="20">
        <v>138478.761</v>
      </c>
      <c r="Q52" s="14">
        <v>116693.64200000001</v>
      </c>
      <c r="R52" s="20">
        <v>177125.95</v>
      </c>
      <c r="S52" s="14">
        <v>115157.92200000001</v>
      </c>
      <c r="T52" s="20">
        <v>154180.52299999999</v>
      </c>
      <c r="U52" s="14">
        <v>193745.84400000001</v>
      </c>
      <c r="V52" s="20">
        <v>209500.24799999999</v>
      </c>
      <c r="W52" s="14">
        <v>234351.307</v>
      </c>
      <c r="X52" s="20">
        <v>279272.52899999998</v>
      </c>
      <c r="Y52" s="15">
        <v>251454.66200000001</v>
      </c>
      <c r="Z52" s="15">
        <v>182266.35399999999</v>
      </c>
    </row>
    <row r="53" spans="2:26" x14ac:dyDescent="0.25">
      <c r="B53" s="154" t="s">
        <v>34</v>
      </c>
      <c r="C53" s="155"/>
      <c r="D53" s="172"/>
      <c r="E53" s="12">
        <v>43878.148000000001</v>
      </c>
      <c r="F53" s="19">
        <v>45459.114000000001</v>
      </c>
      <c r="G53" s="12">
        <v>46499.777999999998</v>
      </c>
      <c r="H53" s="19">
        <v>51235.923999999999</v>
      </c>
      <c r="I53" s="12">
        <v>39566.898000000001</v>
      </c>
      <c r="J53" s="19">
        <v>49436.945</v>
      </c>
      <c r="K53" s="12">
        <v>57006.44</v>
      </c>
      <c r="L53" s="19">
        <v>47401.118999999999</v>
      </c>
      <c r="M53" s="12">
        <v>39796.313000000002</v>
      </c>
      <c r="N53" s="19">
        <v>53743.96</v>
      </c>
      <c r="O53" s="12">
        <v>59669.250999999997</v>
      </c>
      <c r="P53" s="19">
        <v>91428.269</v>
      </c>
      <c r="Q53" s="12">
        <v>102317.015</v>
      </c>
      <c r="R53" s="19">
        <v>166755.285</v>
      </c>
      <c r="S53" s="12">
        <v>73100.365000000005</v>
      </c>
      <c r="T53" s="19">
        <v>116237.611</v>
      </c>
      <c r="U53" s="12">
        <v>175759.36600000001</v>
      </c>
      <c r="V53" s="19">
        <v>188936.103</v>
      </c>
      <c r="W53" s="12">
        <v>201727.67800000001</v>
      </c>
      <c r="X53" s="19">
        <v>271135.24800000002</v>
      </c>
      <c r="Y53" s="13">
        <v>202000.171</v>
      </c>
      <c r="Z53" s="13">
        <v>193102.08199999999</v>
      </c>
    </row>
    <row r="54" spans="2:26" x14ac:dyDescent="0.25">
      <c r="B54" s="26" t="s">
        <v>35</v>
      </c>
      <c r="C54" s="27"/>
      <c r="D54" s="28"/>
      <c r="E54" s="14">
        <v>167874.44099999999</v>
      </c>
      <c r="F54" s="20">
        <v>121305.41800000001</v>
      </c>
      <c r="G54" s="14">
        <v>223554.67199999999</v>
      </c>
      <c r="H54" s="20">
        <v>219564.58199999999</v>
      </c>
      <c r="I54" s="14">
        <v>120928.526</v>
      </c>
      <c r="J54" s="20">
        <v>160222.38</v>
      </c>
      <c r="K54" s="14">
        <v>152418.78200000001</v>
      </c>
      <c r="L54" s="20">
        <v>203999.492</v>
      </c>
      <c r="M54" s="14">
        <v>188915.31</v>
      </c>
      <c r="N54" s="20">
        <v>368783.48700000002</v>
      </c>
      <c r="O54" s="14">
        <v>393882.44799999997</v>
      </c>
      <c r="P54" s="20">
        <v>510404.25099999999</v>
      </c>
      <c r="Q54" s="14">
        <v>656992.56999999995</v>
      </c>
      <c r="R54" s="20">
        <v>547851.54500000004</v>
      </c>
      <c r="S54" s="14">
        <v>458340.03700000001</v>
      </c>
      <c r="T54" s="20">
        <v>631921.31400000001</v>
      </c>
      <c r="U54" s="14">
        <v>825111.23199999996</v>
      </c>
      <c r="V54" s="20">
        <v>841503.71499999997</v>
      </c>
      <c r="W54" s="14">
        <v>814876.63199999998</v>
      </c>
      <c r="X54" s="20">
        <v>871156.81799999997</v>
      </c>
      <c r="Y54" s="15">
        <v>611535.66299999994</v>
      </c>
      <c r="Z54" s="15">
        <v>465665.92099999997</v>
      </c>
    </row>
    <row r="55" spans="2:26" x14ac:dyDescent="0.25">
      <c r="B55" s="29" t="s">
        <v>36</v>
      </c>
      <c r="C55" s="30"/>
      <c r="D55" s="31"/>
      <c r="E55" s="12">
        <v>8667.61</v>
      </c>
      <c r="F55" s="19">
        <v>6999.1409999999996</v>
      </c>
      <c r="G55" s="12">
        <v>9046.6620000000003</v>
      </c>
      <c r="H55" s="19">
        <v>9168.5750000000007</v>
      </c>
      <c r="I55" s="12">
        <v>7514.4319999999998</v>
      </c>
      <c r="J55" s="19">
        <v>8220.4060000000009</v>
      </c>
      <c r="K55" s="12">
        <v>12240.759</v>
      </c>
      <c r="L55" s="19">
        <v>11764.727999999999</v>
      </c>
      <c r="M55" s="12">
        <v>14199.406000000001</v>
      </c>
      <c r="N55" s="19">
        <v>15851.213</v>
      </c>
      <c r="O55" s="12">
        <v>12732.501</v>
      </c>
      <c r="P55" s="19">
        <v>16875.829000000002</v>
      </c>
      <c r="Q55" s="12">
        <v>18041.806</v>
      </c>
      <c r="R55" s="19">
        <v>23116.25</v>
      </c>
      <c r="S55" s="12">
        <v>28127.951000000001</v>
      </c>
      <c r="T55" s="19">
        <v>30426.064999999999</v>
      </c>
      <c r="U55" s="12">
        <v>28910.507000000001</v>
      </c>
      <c r="V55" s="19">
        <v>36319.690999999999</v>
      </c>
      <c r="W55" s="12">
        <v>32739.129000000001</v>
      </c>
      <c r="X55" s="19">
        <v>56121.218000000001</v>
      </c>
      <c r="Y55" s="13">
        <v>64303.491000000002</v>
      </c>
      <c r="Z55" s="13">
        <v>30282.424999999999</v>
      </c>
    </row>
    <row r="56" spans="2:26" ht="15.75" thickBot="1" x14ac:dyDescent="0.3">
      <c r="B56" s="32" t="s">
        <v>37</v>
      </c>
      <c r="C56" s="33"/>
      <c r="D56" s="34"/>
      <c r="E56" s="16">
        <v>210.04599999999999</v>
      </c>
      <c r="F56" s="21"/>
      <c r="G56" s="16">
        <v>157.971</v>
      </c>
      <c r="H56" s="21">
        <v>306.77199999999999</v>
      </c>
      <c r="I56" s="16">
        <v>100.101</v>
      </c>
      <c r="J56" s="21">
        <v>94.25</v>
      </c>
      <c r="K56" s="16">
        <v>56.677999999999997</v>
      </c>
      <c r="L56" s="21">
        <v>12.69</v>
      </c>
      <c r="M56" s="16">
        <v>17.516999999999999</v>
      </c>
      <c r="N56" s="21">
        <v>20.373000000000001</v>
      </c>
      <c r="O56" s="16">
        <v>59.420999999999999</v>
      </c>
      <c r="P56" s="21">
        <v>87.013999999999996</v>
      </c>
      <c r="Q56" s="16">
        <v>59.433999999999997</v>
      </c>
      <c r="R56" s="21">
        <v>111.43600000000001</v>
      </c>
      <c r="S56" s="16">
        <v>46.951000000000001</v>
      </c>
      <c r="T56" s="21">
        <v>59.341000000000001</v>
      </c>
      <c r="U56" s="16">
        <v>57.054000000000002</v>
      </c>
      <c r="V56" s="21">
        <v>82.15</v>
      </c>
      <c r="W56" s="16">
        <v>48.189</v>
      </c>
      <c r="X56" s="21">
        <v>106.459</v>
      </c>
      <c r="Y56" s="17">
        <v>192.273</v>
      </c>
      <c r="Z56" s="17">
        <v>74.706000000000003</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6"/>
  <sheetViews>
    <sheetView showGridLines="0" workbookViewId="0">
      <selection activeCell="D20" sqref="D20"/>
    </sheetView>
  </sheetViews>
  <sheetFormatPr baseColWidth="10" defaultRowHeight="15" x14ac:dyDescent="0.25"/>
  <cols>
    <col min="1" max="1" width="7.140625" customWidth="1"/>
    <col min="3" max="3" width="30.140625" customWidth="1"/>
    <col min="22" max="22" width="13.140625" bestFit="1" customWidth="1"/>
  </cols>
  <sheetData>
    <row r="7" spans="2:16" x14ac:dyDescent="0.25">
      <c r="B7" s="165" t="s">
        <v>57</v>
      </c>
      <c r="C7" s="167"/>
      <c r="D7" s="167"/>
      <c r="E7" s="167"/>
      <c r="M7" s="177" t="s">
        <v>7</v>
      </c>
      <c r="N7" s="178"/>
      <c r="O7" s="178"/>
      <c r="P7" s="178"/>
    </row>
    <row r="8" spans="2:16" x14ac:dyDescent="0.25">
      <c r="B8" s="167"/>
      <c r="C8" s="167"/>
      <c r="D8" s="167"/>
      <c r="E8" s="167"/>
      <c r="M8" s="178"/>
      <c r="N8" s="178"/>
      <c r="O8" s="178"/>
      <c r="P8" s="178"/>
    </row>
    <row r="9" spans="2:16" x14ac:dyDescent="0.25">
      <c r="B9" s="167"/>
      <c r="C9" s="167"/>
      <c r="D9" s="167"/>
      <c r="E9" s="167"/>
      <c r="M9" s="178"/>
      <c r="N9" s="178"/>
      <c r="O9" s="178"/>
      <c r="P9" s="178"/>
    </row>
    <row r="10" spans="2:16" x14ac:dyDescent="0.25">
      <c r="B10" s="167"/>
      <c r="C10" s="167"/>
      <c r="D10" s="167"/>
      <c r="E10" s="167"/>
      <c r="M10" s="178"/>
      <c r="N10" s="178"/>
      <c r="O10" s="178"/>
      <c r="P10" s="178"/>
    </row>
    <row r="11" spans="2:16" x14ac:dyDescent="0.25">
      <c r="B11" s="167"/>
      <c r="C11" s="167"/>
      <c r="D11" s="167"/>
      <c r="E11" s="167"/>
      <c r="M11" s="178"/>
      <c r="N11" s="178"/>
      <c r="O11" s="178"/>
      <c r="P11" s="178"/>
    </row>
    <row r="12" spans="2:16" x14ac:dyDescent="0.25">
      <c r="B12" s="167"/>
      <c r="C12" s="167"/>
      <c r="D12" s="167"/>
      <c r="E12" s="167"/>
      <c r="M12" s="178"/>
      <c r="N12" s="178"/>
      <c r="O12" s="178"/>
      <c r="P12" s="178"/>
    </row>
    <row r="13" spans="2:16" x14ac:dyDescent="0.25">
      <c r="B13" s="167"/>
      <c r="C13" s="167"/>
      <c r="D13" s="167"/>
      <c r="E13" s="167"/>
      <c r="M13" s="178"/>
      <c r="N13" s="178"/>
      <c r="O13" s="178"/>
      <c r="P13" s="178"/>
    </row>
    <row r="14" spans="2:16" x14ac:dyDescent="0.25">
      <c r="B14" s="167"/>
      <c r="C14" s="167"/>
      <c r="D14" s="167"/>
      <c r="E14" s="167"/>
      <c r="M14" s="178"/>
      <c r="N14" s="178"/>
      <c r="O14" s="178"/>
      <c r="P14" s="178"/>
    </row>
    <row r="15" spans="2:16" x14ac:dyDescent="0.25">
      <c r="B15" s="167"/>
      <c r="C15" s="167"/>
      <c r="D15" s="167"/>
      <c r="E15" s="167"/>
      <c r="M15" s="178"/>
      <c r="N15" s="178"/>
      <c r="O15" s="178"/>
      <c r="P15" s="178"/>
    </row>
    <row r="16" spans="2:16" x14ac:dyDescent="0.25">
      <c r="B16" s="167"/>
      <c r="C16" s="167"/>
      <c r="D16" s="167"/>
      <c r="E16" s="167"/>
      <c r="M16" s="178"/>
      <c r="N16" s="178"/>
      <c r="O16" s="178"/>
      <c r="P16" s="178"/>
    </row>
    <row r="17" spans="3:15" x14ac:dyDescent="0.25">
      <c r="C17" s="157" t="s">
        <v>3</v>
      </c>
      <c r="D17" s="157"/>
      <c r="E17" s="157"/>
      <c r="M17" s="157" t="s">
        <v>3</v>
      </c>
      <c r="N17" s="157"/>
      <c r="O17" s="157"/>
    </row>
    <row r="44" spans="2:25" ht="15.75" thickBot="1" x14ac:dyDescent="0.3"/>
    <row r="45" spans="2:25" ht="15.75" thickBot="1" x14ac:dyDescent="0.3">
      <c r="B45" s="8" t="s">
        <v>15</v>
      </c>
      <c r="C45" s="47"/>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79" t="s">
        <v>27</v>
      </c>
      <c r="C46" s="180"/>
      <c r="D46" s="44">
        <f>+A!D46-B!E46</f>
        <v>-184573.94</v>
      </c>
      <c r="E46" s="45">
        <f>+A!E46-B!F46</f>
        <v>-151877.47999999998</v>
      </c>
      <c r="F46" s="44">
        <f>+A!F46-B!G46</f>
        <v>-240666.95200000002</v>
      </c>
      <c r="G46" s="45">
        <f>+A!G46-B!H46</f>
        <v>-265600.78399999999</v>
      </c>
      <c r="H46" s="44">
        <f>+A!H46-B!I46</f>
        <v>-138256.30799999999</v>
      </c>
      <c r="I46" s="45">
        <f>+A!I46-B!J46</f>
        <v>-202876.62699999998</v>
      </c>
      <c r="J46" s="44">
        <f>+A!J46-B!K46</f>
        <v>-222623.64199999999</v>
      </c>
      <c r="K46" s="45">
        <f>+A!K46-B!L46</f>
        <v>-264926.09599999996</v>
      </c>
      <c r="L46" s="44">
        <f>+A!L46-B!M46</f>
        <v>-262224.58</v>
      </c>
      <c r="M46" s="45">
        <f>+A!M46-B!N46</f>
        <v>-414098.97200000001</v>
      </c>
      <c r="N46" s="44">
        <f>+A!N46-B!O46</f>
        <v>-457766.48199999996</v>
      </c>
      <c r="O46" s="45">
        <f>+A!O46-B!P46</f>
        <v>-559617.63100000005</v>
      </c>
      <c r="P46" s="44">
        <f>+A!P46-B!Q46</f>
        <v>-786044.26899999997</v>
      </c>
      <c r="Q46" s="45">
        <f>+A!Q46-B!R46</f>
        <v>-806708.66899999999</v>
      </c>
      <c r="R46" s="44">
        <f>+A!R46-B!S46</f>
        <v>-572582.13399999996</v>
      </c>
      <c r="S46" s="45">
        <f>+A!S46-B!T46</f>
        <v>-567839.24800000002</v>
      </c>
      <c r="T46" s="44">
        <f>+A!T46-B!U46</f>
        <v>-957828.08799999987</v>
      </c>
      <c r="U46" s="45">
        <f>+A!U46-B!V46</f>
        <v>-952130.15699999989</v>
      </c>
      <c r="V46" s="44">
        <f>+A!V46-B!W46</f>
        <v>-1066412.746</v>
      </c>
      <c r="W46" s="45">
        <f>+A!W46-B!X46</f>
        <v>-980795.42599999998</v>
      </c>
      <c r="X46" s="46">
        <f>+A!X46-B!Y46</f>
        <v>-926000.99499999988</v>
      </c>
      <c r="Y46" s="46">
        <f>+A!Y46-B!Z46</f>
        <v>-486842.21300000005</v>
      </c>
    </row>
    <row r="47" spans="2:25" x14ac:dyDescent="0.25">
      <c r="B47" s="154" t="s">
        <v>17</v>
      </c>
      <c r="C47" s="172"/>
      <c r="D47" s="35">
        <f>+A!D47-B!E47</f>
        <v>28655.628000000001</v>
      </c>
      <c r="E47" s="36">
        <f>+A!E47-B!F47</f>
        <v>14463.207999999999</v>
      </c>
      <c r="F47" s="35">
        <f>+A!F47-B!G47</f>
        <v>24962.234</v>
      </c>
      <c r="G47" s="36">
        <f>+A!G47-B!H47</f>
        <v>13819.473</v>
      </c>
      <c r="H47" s="35">
        <f>+A!H47-B!I47</f>
        <v>18084.923999999999</v>
      </c>
      <c r="I47" s="36">
        <f>+A!I47-B!J47</f>
        <v>15326.800999999999</v>
      </c>
      <c r="J47" s="35">
        <f>+A!J47-B!K47</f>
        <v>10077.831</v>
      </c>
      <c r="K47" s="36">
        <f>+A!K47-B!L47</f>
        <v>9434.4259999999995</v>
      </c>
      <c r="L47" s="35">
        <f>+A!L47-B!M47</f>
        <v>10761.362999999999</v>
      </c>
      <c r="M47" s="36">
        <f>+A!M47-B!N47</f>
        <v>15140.929</v>
      </c>
      <c r="N47" s="35">
        <f>+A!N47-B!O47</f>
        <v>31356.490999999998</v>
      </c>
      <c r="O47" s="36">
        <f>+A!O47-B!P47</f>
        <v>30988.113000000001</v>
      </c>
      <c r="P47" s="35">
        <f>+A!P47-B!Q47</f>
        <v>32118.202000000001</v>
      </c>
      <c r="Q47" s="36">
        <f>+A!Q47-B!R47</f>
        <v>42743.828000000001</v>
      </c>
      <c r="R47" s="35">
        <f>+A!R47-B!S47</f>
        <v>52263.597000000002</v>
      </c>
      <c r="S47" s="36">
        <f>+A!S47-B!T47</f>
        <v>71092.317999999999</v>
      </c>
      <c r="T47" s="35">
        <f>+A!T47-B!U47</f>
        <v>105268.82900000001</v>
      </c>
      <c r="U47" s="36">
        <f>+A!U47-B!V47</f>
        <v>62953.04</v>
      </c>
      <c r="V47" s="35">
        <f>+A!V47-B!W47</f>
        <v>56364.384999999995</v>
      </c>
      <c r="W47" s="36">
        <f>+A!W47-B!X47</f>
        <v>85479.263999999996</v>
      </c>
      <c r="X47" s="37">
        <f>+A!X47-B!Y47</f>
        <v>75999.129000000001</v>
      </c>
      <c r="Y47" s="37">
        <f>+A!Y47-B!Z47</f>
        <v>96563.096000000005</v>
      </c>
    </row>
    <row r="48" spans="2:25" x14ac:dyDescent="0.25">
      <c r="B48" s="161" t="s">
        <v>18</v>
      </c>
      <c r="C48" s="171"/>
      <c r="D48" s="38">
        <f>+A!D48-B!E48</f>
        <v>0</v>
      </c>
      <c r="E48" s="39">
        <f>+A!E48-B!F48</f>
        <v>0</v>
      </c>
      <c r="F48" s="38">
        <f>+A!F48-B!G48</f>
        <v>-0.54100000000000004</v>
      </c>
      <c r="G48" s="39">
        <f>+A!G48-B!H48</f>
        <v>0</v>
      </c>
      <c r="H48" s="38">
        <f>+A!H48-B!I48</f>
        <v>0</v>
      </c>
      <c r="I48" s="39">
        <f>+A!I48-B!J48</f>
        <v>-8.09</v>
      </c>
      <c r="J48" s="38">
        <f>+A!J48-B!K48</f>
        <v>0</v>
      </c>
      <c r="K48" s="39">
        <f>+A!K48-B!L48</f>
        <v>0</v>
      </c>
      <c r="L48" s="38">
        <f>+A!L48-B!M48</f>
        <v>-0.183</v>
      </c>
      <c r="M48" s="39">
        <f>+A!M48-B!N48</f>
        <v>-2.31</v>
      </c>
      <c r="N48" s="38">
        <f>+A!N48-B!O48</f>
        <v>0</v>
      </c>
      <c r="O48" s="39">
        <f>+A!O48-B!P48</f>
        <v>-1.5069999999999999</v>
      </c>
      <c r="P48" s="38">
        <f>+A!P48-B!Q48</f>
        <v>-32.834000000000003</v>
      </c>
      <c r="Q48" s="39">
        <f>+A!Q48-B!R48</f>
        <v>-32.389000000000003</v>
      </c>
      <c r="R48" s="38">
        <f>+A!R48-B!S48</f>
        <v>-55.036999999999999</v>
      </c>
      <c r="S48" s="39">
        <f>+A!S48-B!T48</f>
        <v>-149.768</v>
      </c>
      <c r="T48" s="38">
        <f>+A!T48-B!U48</f>
        <v>-706.50599999999997</v>
      </c>
      <c r="U48" s="39">
        <f>+A!U48-B!V48</f>
        <v>-925.49599999999998</v>
      </c>
      <c r="V48" s="38">
        <f>+A!V48-B!W48</f>
        <v>-1175.2760000000001</v>
      </c>
      <c r="W48" s="39">
        <f>+A!W48-B!X48</f>
        <v>-1818.539</v>
      </c>
      <c r="X48" s="40">
        <f>+A!X48-B!Y48</f>
        <v>-2308.6240000000003</v>
      </c>
      <c r="Y48" s="40">
        <f>+A!Y48-B!Z48</f>
        <v>-1921.838</v>
      </c>
    </row>
    <row r="49" spans="2:25" x14ac:dyDescent="0.25">
      <c r="B49" s="154" t="s">
        <v>19</v>
      </c>
      <c r="C49" s="172"/>
      <c r="D49" s="35">
        <f>+A!D49-B!E49</f>
        <v>3543.098</v>
      </c>
      <c r="E49" s="36">
        <f>+A!E49-B!F49</f>
        <v>1383.3709999999999</v>
      </c>
      <c r="F49" s="35">
        <f>+A!F49-B!G49</f>
        <v>1115.4960000000001</v>
      </c>
      <c r="G49" s="36">
        <f>+A!G49-B!H49</f>
        <v>209.21000000000004</v>
      </c>
      <c r="H49" s="35">
        <f>+A!H49-B!I49</f>
        <v>5004.982</v>
      </c>
      <c r="I49" s="36">
        <f>+A!I49-B!J49</f>
        <v>-48.106999999999971</v>
      </c>
      <c r="J49" s="35">
        <f>+A!J49-B!K49</f>
        <v>-3084.6450000000004</v>
      </c>
      <c r="K49" s="36">
        <f>+A!K49-B!L49</f>
        <v>-829.50300000000016</v>
      </c>
      <c r="L49" s="35">
        <f>+A!L49-B!M49</f>
        <v>-865.93399999999974</v>
      </c>
      <c r="M49" s="36">
        <f>+A!M49-B!N49</f>
        <v>2285.989</v>
      </c>
      <c r="N49" s="35">
        <f>+A!N49-B!O49</f>
        <v>4996.616</v>
      </c>
      <c r="O49" s="36">
        <f>+A!O49-B!P49</f>
        <v>23462.237000000001</v>
      </c>
      <c r="P49" s="35">
        <f>+A!P49-B!Q49</f>
        <v>38463.315999999999</v>
      </c>
      <c r="Q49" s="36">
        <f>+A!Q49-B!R49</f>
        <v>26625.847999999998</v>
      </c>
      <c r="R49" s="35">
        <f>+A!R49-B!S49</f>
        <v>19041.294000000002</v>
      </c>
      <c r="S49" s="36">
        <f>+A!S49-B!T49</f>
        <v>49300.131000000001</v>
      </c>
      <c r="T49" s="35">
        <f>+A!T49-B!U49</f>
        <v>56623.894</v>
      </c>
      <c r="U49" s="36">
        <f>+A!U49-B!V49</f>
        <v>30933.980000000003</v>
      </c>
      <c r="V49" s="35">
        <f>+A!V49-B!W49</f>
        <v>25804.232000000004</v>
      </c>
      <c r="W49" s="36">
        <f>+A!W49-B!X49</f>
        <v>36611.652999999998</v>
      </c>
      <c r="X49" s="37">
        <f>+A!X49-B!Y49</f>
        <v>42426.627</v>
      </c>
      <c r="Y49" s="37">
        <f>+A!Y49-B!Z49</f>
        <v>62893.00499999999</v>
      </c>
    </row>
    <row r="50" spans="2:25" x14ac:dyDescent="0.25">
      <c r="B50" s="161" t="s">
        <v>20</v>
      </c>
      <c r="C50" s="171"/>
      <c r="D50" s="38">
        <f>+A!D50-B!E50</f>
        <v>-2.016</v>
      </c>
      <c r="E50" s="39">
        <f>+A!E50-B!F50</f>
        <v>0</v>
      </c>
      <c r="F50" s="38">
        <f>+A!F50-B!G50</f>
        <v>-5.2519999999999998</v>
      </c>
      <c r="G50" s="39">
        <f>+A!G50-B!H50</f>
        <v>1823.644</v>
      </c>
      <c r="H50" s="38">
        <f>+A!H50-B!I50</f>
        <v>0</v>
      </c>
      <c r="I50" s="39">
        <f>+A!I50-B!J50</f>
        <v>-45.110999999999997</v>
      </c>
      <c r="J50" s="38">
        <f>+A!J50-B!K50</f>
        <v>-1.038</v>
      </c>
      <c r="K50" s="39">
        <f>+A!K50-B!L50</f>
        <v>-15.939</v>
      </c>
      <c r="L50" s="38">
        <f>+A!L50-B!M50</f>
        <v>-1.002</v>
      </c>
      <c r="M50" s="39">
        <f>+A!M50-B!N50</f>
        <v>-85.572000000000003</v>
      </c>
      <c r="N50" s="38">
        <f>+A!N50-B!O50</f>
        <v>-11745.966</v>
      </c>
      <c r="O50" s="39">
        <f>+A!O50-B!P50</f>
        <v>-343.053</v>
      </c>
      <c r="P50" s="38">
        <f>+A!P50-B!Q50</f>
        <v>-543.94600000000003</v>
      </c>
      <c r="Q50" s="39">
        <f>+A!Q50-B!R50</f>
        <v>-478.18700000000001</v>
      </c>
      <c r="R50" s="38">
        <f>+A!R50-B!S50</f>
        <v>-362.875</v>
      </c>
      <c r="S50" s="39">
        <f>+A!S50-B!T50</f>
        <v>165312.44699999999</v>
      </c>
      <c r="T50" s="38">
        <f>+A!T50-B!U50</f>
        <v>47430.983</v>
      </c>
      <c r="U50" s="39">
        <f>+A!U50-B!V50</f>
        <v>172773.416</v>
      </c>
      <c r="V50" s="38">
        <f>+A!V50-B!W50</f>
        <v>68524.248999999996</v>
      </c>
      <c r="W50" s="39">
        <f>+A!W50-B!X50</f>
        <v>288711.56599999999</v>
      </c>
      <c r="X50" s="40">
        <f>+A!X50-B!Y50</f>
        <v>35385.097999999998</v>
      </c>
      <c r="Y50" s="40">
        <f>+A!Y50-B!Z50</f>
        <v>170024.43599999999</v>
      </c>
    </row>
    <row r="51" spans="2:25" x14ac:dyDescent="0.25">
      <c r="B51" s="154" t="s">
        <v>21</v>
      </c>
      <c r="C51" s="172"/>
      <c r="D51" s="35">
        <f>+A!D51-B!E51</f>
        <v>0</v>
      </c>
      <c r="E51" s="36">
        <f>+A!E51-B!F51</f>
        <v>0</v>
      </c>
      <c r="F51" s="35">
        <f>+A!F51-B!G51</f>
        <v>0</v>
      </c>
      <c r="G51" s="36">
        <f>+A!G51-B!H51</f>
        <v>0</v>
      </c>
      <c r="H51" s="35">
        <f>+A!H51-B!I51</f>
        <v>0</v>
      </c>
      <c r="I51" s="36">
        <f>+A!I51-B!J51</f>
        <v>0</v>
      </c>
      <c r="J51" s="35">
        <f>+A!J51-B!K51</f>
        <v>0</v>
      </c>
      <c r="K51" s="36">
        <f>+A!K51-B!L51</f>
        <v>0</v>
      </c>
      <c r="L51" s="35">
        <f>+A!L51-B!M51</f>
        <v>0</v>
      </c>
      <c r="M51" s="36">
        <f>+A!M51-B!N51</f>
        <v>15.148</v>
      </c>
      <c r="N51" s="35">
        <f>+A!N51-B!O51</f>
        <v>34.593000000000004</v>
      </c>
      <c r="O51" s="36">
        <f>+A!O51-B!P51</f>
        <v>38.432000000000002</v>
      </c>
      <c r="P51" s="35">
        <f>+A!P51-B!Q51</f>
        <v>69.572999999999993</v>
      </c>
      <c r="Q51" s="36">
        <f>+A!Q51-B!R51</f>
        <v>66.805999999999997</v>
      </c>
      <c r="R51" s="35">
        <f>+A!R51-B!S51</f>
        <v>175.09299999999999</v>
      </c>
      <c r="S51" s="36">
        <f>+A!S51-B!T51</f>
        <v>75.930999999999997</v>
      </c>
      <c r="T51" s="35">
        <f>+A!T51-B!U51</f>
        <v>237.27199999999999</v>
      </c>
      <c r="U51" s="36">
        <f>+A!U51-B!V51</f>
        <v>0</v>
      </c>
      <c r="V51" s="35">
        <f>+A!V51-B!W51</f>
        <v>125.55200000000001</v>
      </c>
      <c r="W51" s="36">
        <f>+A!W51-B!X51</f>
        <v>34.161000000000001</v>
      </c>
      <c r="X51" s="37">
        <f>+A!X51-B!Y51</f>
        <v>81.016000000000005</v>
      </c>
      <c r="Y51" s="37">
        <f>+A!Y51-B!Z51</f>
        <v>60.741</v>
      </c>
    </row>
    <row r="52" spans="2:25" x14ac:dyDescent="0.25">
      <c r="B52" s="161" t="s">
        <v>22</v>
      </c>
      <c r="C52" s="171"/>
      <c r="D52" s="38">
        <f>+A!D52-B!E52</f>
        <v>-6774.6289999999999</v>
      </c>
      <c r="E52" s="39">
        <f>+A!E52-B!F52</f>
        <v>-3280.3519999999999</v>
      </c>
      <c r="F52" s="38">
        <f>+A!F52-B!G52</f>
        <v>-8603.3179999999993</v>
      </c>
      <c r="G52" s="39">
        <f>+A!G52-B!H52</f>
        <v>-17289.367999999999</v>
      </c>
      <c r="H52" s="38">
        <f>+A!H52-B!I52</f>
        <v>-11695.992</v>
      </c>
      <c r="I52" s="39">
        <f>+A!I52-B!J52</f>
        <v>-27034.831999999999</v>
      </c>
      <c r="J52" s="38">
        <f>+A!J52-B!K52</f>
        <v>-38101.690999999999</v>
      </c>
      <c r="K52" s="39">
        <f>+A!K52-B!L52</f>
        <v>-42724.381999999998</v>
      </c>
      <c r="L52" s="38">
        <f>+A!L52-B!M52</f>
        <v>-91864.569000000003</v>
      </c>
      <c r="M52" s="39">
        <f>+A!M52-B!N52</f>
        <v>-66444.757000000012</v>
      </c>
      <c r="N52" s="38">
        <f>+A!N52-B!O52</f>
        <v>-114102.217</v>
      </c>
      <c r="O52" s="39">
        <f>+A!O52-B!P52</f>
        <v>-138203.91200000001</v>
      </c>
      <c r="P52" s="38">
        <f>+A!P52-B!Q52</f>
        <v>-116609.59600000001</v>
      </c>
      <c r="Q52" s="39">
        <f>+A!Q52-B!R52</f>
        <v>-176987.21000000002</v>
      </c>
      <c r="R52" s="38">
        <f>+A!R52-B!S52</f>
        <v>-107463.98800000001</v>
      </c>
      <c r="S52" s="39">
        <f>+A!S52-B!T52</f>
        <v>-145880.61099999998</v>
      </c>
      <c r="T52" s="38">
        <f>+A!T52-B!U52</f>
        <v>-184544.27900000001</v>
      </c>
      <c r="U52" s="39">
        <f>+A!U52-B!V52</f>
        <v>-202116.402</v>
      </c>
      <c r="V52" s="38">
        <f>+A!V52-B!W52</f>
        <v>-225331.266</v>
      </c>
      <c r="W52" s="39">
        <f>+A!W52-B!X52</f>
        <v>-270996.25199999998</v>
      </c>
      <c r="X52" s="40">
        <f>+A!X52-B!Y52</f>
        <v>-241998.359</v>
      </c>
      <c r="Y52" s="40">
        <f>+A!Y52-B!Z52</f>
        <v>-172726.065</v>
      </c>
    </row>
    <row r="53" spans="2:25" x14ac:dyDescent="0.25">
      <c r="B53" s="154" t="s">
        <v>23</v>
      </c>
      <c r="C53" s="172"/>
      <c r="D53" s="35">
        <f>+A!D53-B!E53</f>
        <v>-42053.540999999997</v>
      </c>
      <c r="E53" s="36">
        <f>+A!E53-B!F53</f>
        <v>-43904.595000000001</v>
      </c>
      <c r="F53" s="35">
        <f>+A!F53-B!G53</f>
        <v>-32558.652999999998</v>
      </c>
      <c r="G53" s="36">
        <f>+A!G53-B!H53</f>
        <v>-35216.697</v>
      </c>
      <c r="H53" s="35">
        <f>+A!H53-B!I53</f>
        <v>-21135.530000000002</v>
      </c>
      <c r="I53" s="36">
        <f>+A!I53-B!J53</f>
        <v>-22583.564999999999</v>
      </c>
      <c r="J53" s="35">
        <f>+A!J53-B!K53</f>
        <v>-26967.811000000002</v>
      </c>
      <c r="K53" s="36">
        <f>+A!K53-B!L53</f>
        <v>-15453.436999999998</v>
      </c>
      <c r="L53" s="35">
        <f>+A!L53-B!M53</f>
        <v>22419.442999999999</v>
      </c>
      <c r="M53" s="36">
        <f>+A!M53-B!N53</f>
        <v>18836.549999999996</v>
      </c>
      <c r="N53" s="35">
        <f>+A!N53-B!O53</f>
        <v>37576.947999999997</v>
      </c>
      <c r="O53" s="36">
        <f>+A!O53-B!P53</f>
        <v>51215.97099999999</v>
      </c>
      <c r="P53" s="35">
        <f>+A!P53-B!Q53</f>
        <v>-66154.43299999999</v>
      </c>
      <c r="Q53" s="36">
        <f>+A!Q53-B!R53</f>
        <v>-129599.54300000001</v>
      </c>
      <c r="R53" s="35">
        <f>+A!R53-B!S53</f>
        <v>-51497.443000000007</v>
      </c>
      <c r="S53" s="36">
        <f>+A!S53-B!T53</f>
        <v>-46981.771000000008</v>
      </c>
      <c r="T53" s="35">
        <f>+A!T53-B!U53</f>
        <v>-131252.82</v>
      </c>
      <c r="U53" s="36">
        <f>+A!U53-B!V53</f>
        <v>-142796.413</v>
      </c>
      <c r="V53" s="35">
        <f>+A!V53-B!W53</f>
        <v>-146294.62700000001</v>
      </c>
      <c r="W53" s="36">
        <f>+A!W53-B!X53</f>
        <v>-194719.52400000003</v>
      </c>
      <c r="X53" s="37">
        <f>+A!X53-B!Y53</f>
        <v>-162649.72899999999</v>
      </c>
      <c r="Y53" s="37">
        <f>+A!Y53-B!Z53</f>
        <v>-148533.62099999998</v>
      </c>
    </row>
    <row r="54" spans="2:25" x14ac:dyDescent="0.25">
      <c r="B54" s="161" t="s">
        <v>24</v>
      </c>
      <c r="C54" s="171"/>
      <c r="D54" s="38">
        <f>+A!D54-B!E54</f>
        <v>-167864.19099999999</v>
      </c>
      <c r="E54" s="39">
        <f>+A!E54-B!F54</f>
        <v>-121305.41800000001</v>
      </c>
      <c r="F54" s="38">
        <f>+A!F54-B!G54</f>
        <v>-223545.416</v>
      </c>
      <c r="G54" s="39">
        <f>+A!G54-B!H54</f>
        <v>-219563.193</v>
      </c>
      <c r="H54" s="38">
        <f>+A!H54-B!I54</f>
        <v>-120905.825</v>
      </c>
      <c r="I54" s="39">
        <f>+A!I54-B!J54</f>
        <v>-160218.60800000001</v>
      </c>
      <c r="J54" s="38">
        <f>+A!J54-B!K54</f>
        <v>-152380.57700000002</v>
      </c>
      <c r="K54" s="39">
        <f>+A!K54-B!L54</f>
        <v>-203933.98300000001</v>
      </c>
      <c r="L54" s="38">
        <f>+A!L54-B!M54</f>
        <v>-188759.07</v>
      </c>
      <c r="M54" s="39">
        <f>+A!M54-B!N54</f>
        <v>-368509.57</v>
      </c>
      <c r="N54" s="38">
        <f>+A!N54-B!O54</f>
        <v>-393454.42599999998</v>
      </c>
      <c r="O54" s="39">
        <f>+A!O54-B!P54</f>
        <v>-510382.6</v>
      </c>
      <c r="P54" s="38">
        <f>+A!P54-B!Q54</f>
        <v>-656859.20399999991</v>
      </c>
      <c r="Q54" s="39">
        <f>+A!Q54-B!R54</f>
        <v>-547432.74100000004</v>
      </c>
      <c r="R54" s="38">
        <f>+A!R54-B!S54</f>
        <v>-458324.06599999999</v>
      </c>
      <c r="S54" s="39">
        <f>+A!S54-B!T54</f>
        <v>-631842.39100000006</v>
      </c>
      <c r="T54" s="38">
        <f>+A!T54-B!U54</f>
        <v>-824982.93599999999</v>
      </c>
      <c r="U54" s="39">
        <f>+A!U54-B!V54</f>
        <v>-840755.52500000002</v>
      </c>
      <c r="V54" s="38">
        <f>+A!V54-B!W54</f>
        <v>-814709.36699999997</v>
      </c>
      <c r="W54" s="39">
        <f>+A!W54-B!X54</f>
        <v>-870815.31499999994</v>
      </c>
      <c r="X54" s="40">
        <f>+A!X54-B!Y54</f>
        <v>-611391.76299999992</v>
      </c>
      <c r="Y54" s="40">
        <f>+A!Y54-B!Z54</f>
        <v>-465354.51299999998</v>
      </c>
    </row>
    <row r="55" spans="2:25" x14ac:dyDescent="0.25">
      <c r="B55" s="154" t="s">
        <v>25</v>
      </c>
      <c r="C55" s="172"/>
      <c r="D55" s="35">
        <f>+A!D55-B!E55</f>
        <v>-8608.0410000000011</v>
      </c>
      <c r="E55" s="36">
        <f>+A!E55-B!F55</f>
        <v>-6929.3109999999997</v>
      </c>
      <c r="F55" s="35">
        <f>+A!F55-B!G55</f>
        <v>-8964.4320000000007</v>
      </c>
      <c r="G55" s="36">
        <f>+A!G55-B!H55</f>
        <v>-9077.0680000000011</v>
      </c>
      <c r="H55" s="35">
        <f>+A!H55-B!I55</f>
        <v>-7508.7649999999994</v>
      </c>
      <c r="I55" s="36">
        <f>+A!I55-B!J55</f>
        <v>-8170.8650000000007</v>
      </c>
      <c r="J55" s="35">
        <f>+A!J55-B!K55</f>
        <v>-12109.032999999999</v>
      </c>
      <c r="K55" s="36">
        <f>+A!K55-B!L55</f>
        <v>-11390.588</v>
      </c>
      <c r="L55" s="35">
        <f>+A!L55-B!M55</f>
        <v>-13897.111000000001</v>
      </c>
      <c r="M55" s="36">
        <f>+A!M55-B!N55</f>
        <v>-15316.507</v>
      </c>
      <c r="N55" s="35">
        <f>+A!N55-B!O55</f>
        <v>-12371.601000000001</v>
      </c>
      <c r="O55" s="36">
        <f>+A!O55-B!P55</f>
        <v>-16310.299000000001</v>
      </c>
      <c r="P55" s="35">
        <f>+A!P55-B!Q55</f>
        <v>-16450.166000000001</v>
      </c>
      <c r="Q55" s="36">
        <f>+A!Q55-B!R55</f>
        <v>-21571.65</v>
      </c>
      <c r="R55" s="35">
        <f>+A!R55-B!S55</f>
        <v>-26328.248</v>
      </c>
      <c r="S55" s="36">
        <f>+A!S55-B!T55</f>
        <v>-28740.690999999999</v>
      </c>
      <c r="T55" s="35">
        <f>+A!T55-B!U55</f>
        <v>-25937.525000000001</v>
      </c>
      <c r="U55" s="36">
        <f>+A!U55-B!V55</f>
        <v>-32157.601999999999</v>
      </c>
      <c r="V55" s="35">
        <f>+A!V55-B!W55</f>
        <v>-29743.593000000001</v>
      </c>
      <c r="W55" s="36">
        <f>+A!W55-B!X55</f>
        <v>-53259.982000000004</v>
      </c>
      <c r="X55" s="37">
        <f>+A!X55-B!Y55</f>
        <v>-61427.622000000003</v>
      </c>
      <c r="Y55" s="37">
        <f>+A!Y55-B!Z55</f>
        <v>-27852.645</v>
      </c>
    </row>
    <row r="56" spans="2:25" ht="15.75" thickBot="1" x14ac:dyDescent="0.3">
      <c r="B56" s="163" t="s">
        <v>26</v>
      </c>
      <c r="C56" s="181"/>
      <c r="D56" s="41">
        <f>+A!D56-B!E56</f>
        <v>8529.7430000000004</v>
      </c>
      <c r="E56" s="42">
        <f>+A!E56-B!F56</f>
        <v>7695.6130000000003</v>
      </c>
      <c r="F56" s="41">
        <f>+A!F56-B!G56</f>
        <v>6932.9279999999999</v>
      </c>
      <c r="G56" s="42">
        <f>+A!G56-B!H56</f>
        <v>-306.77199999999999</v>
      </c>
      <c r="H56" s="41">
        <f>+A!H56-B!I56</f>
        <v>-100.101</v>
      </c>
      <c r="I56" s="42">
        <f>+A!I56-B!J56</f>
        <v>-94.25</v>
      </c>
      <c r="J56" s="41">
        <f>+A!J56-B!K56</f>
        <v>-56.677999999999997</v>
      </c>
      <c r="K56" s="42">
        <f>+A!K56-B!L56</f>
        <v>-12.69</v>
      </c>
      <c r="L56" s="41">
        <f>+A!L56-B!M56</f>
        <v>-17.516999999999999</v>
      </c>
      <c r="M56" s="42">
        <f>+A!M56-B!N56</f>
        <v>-18.872</v>
      </c>
      <c r="N56" s="41">
        <f>+A!N56-B!O56</f>
        <v>-56.92</v>
      </c>
      <c r="O56" s="42">
        <f>+A!O56-B!P56</f>
        <v>-81.013999999999996</v>
      </c>
      <c r="P56" s="41">
        <f>+A!P56-B!Q56</f>
        <v>-45.183999999999997</v>
      </c>
      <c r="Q56" s="42">
        <f>+A!Q56-B!R56</f>
        <v>-43.436000000000007</v>
      </c>
      <c r="R56" s="41">
        <f>+A!R56-B!S56</f>
        <v>-30.45</v>
      </c>
      <c r="S56" s="42">
        <f>+A!S56-B!T56</f>
        <v>-24.841000000000001</v>
      </c>
      <c r="T56" s="41">
        <f>+A!T56-B!U56</f>
        <v>34.995999999999995</v>
      </c>
      <c r="U56" s="42">
        <f>+A!U56-B!V56</f>
        <v>-39.151000000000003</v>
      </c>
      <c r="V56" s="41">
        <f>+A!V56-B!W56</f>
        <v>22.961999999999996</v>
      </c>
      <c r="W56" s="42">
        <f>+A!W56-B!X56</f>
        <v>-22.457999999999998</v>
      </c>
      <c r="X56" s="43">
        <f>+A!X56-B!Y56</f>
        <v>-116.774</v>
      </c>
      <c r="Y56" s="43">
        <f>+A!Y56-B!Z56</f>
        <v>5.1940000000000026</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49"/>
  <sheetViews>
    <sheetView showGridLines="0" topLeftCell="A21" workbookViewId="0">
      <selection activeCell="F45" sqref="F45:AC56"/>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56" t="s">
        <v>9</v>
      </c>
      <c r="M7" s="167"/>
      <c r="N7" s="167"/>
      <c r="O7" s="167"/>
      <c r="P7" s="167"/>
    </row>
    <row r="8" spans="2:16" x14ac:dyDescent="0.25">
      <c r="B8" s="156" t="s">
        <v>8</v>
      </c>
      <c r="C8" s="167"/>
      <c r="D8" s="167"/>
      <c r="E8" s="167"/>
      <c r="L8" s="167"/>
      <c r="M8" s="167"/>
      <c r="N8" s="167"/>
      <c r="O8" s="167"/>
      <c r="P8" s="167"/>
    </row>
    <row r="9" spans="2:16" x14ac:dyDescent="0.25">
      <c r="B9" s="167"/>
      <c r="C9" s="167"/>
      <c r="D9" s="167"/>
      <c r="E9" s="167"/>
      <c r="L9" s="167"/>
      <c r="M9" s="167"/>
      <c r="N9" s="167"/>
      <c r="O9" s="167"/>
      <c r="P9" s="167"/>
    </row>
    <row r="10" spans="2:16" x14ac:dyDescent="0.25">
      <c r="B10" s="167"/>
      <c r="C10" s="167"/>
      <c r="D10" s="167"/>
      <c r="E10" s="167"/>
      <c r="L10" s="167"/>
      <c r="M10" s="167"/>
      <c r="N10" s="167"/>
      <c r="O10" s="167"/>
      <c r="P10" s="167"/>
    </row>
    <row r="11" spans="2:16" x14ac:dyDescent="0.25">
      <c r="B11" s="167"/>
      <c r="C11" s="167"/>
      <c r="D11" s="167"/>
      <c r="E11" s="167"/>
      <c r="L11" s="167"/>
      <c r="M11" s="167"/>
      <c r="N11" s="167"/>
      <c r="O11" s="167"/>
      <c r="P11" s="167"/>
    </row>
    <row r="12" spans="2:16" x14ac:dyDescent="0.25">
      <c r="B12" s="167"/>
      <c r="C12" s="167"/>
      <c r="D12" s="167"/>
      <c r="E12" s="167"/>
      <c r="L12" s="167"/>
      <c r="M12" s="167"/>
      <c r="N12" s="167"/>
      <c r="O12" s="167"/>
      <c r="P12" s="167"/>
    </row>
    <row r="13" spans="2:16" x14ac:dyDescent="0.25">
      <c r="B13" s="167"/>
      <c r="C13" s="167"/>
      <c r="D13" s="167"/>
      <c r="E13" s="167"/>
      <c r="L13" s="167"/>
      <c r="M13" s="167"/>
      <c r="N13" s="167"/>
      <c r="O13" s="167"/>
      <c r="P13" s="167"/>
    </row>
    <row r="14" spans="2:16" x14ac:dyDescent="0.25">
      <c r="B14" s="167"/>
      <c r="C14" s="167"/>
      <c r="D14" s="167"/>
      <c r="E14" s="167"/>
      <c r="L14" s="167"/>
      <c r="M14" s="167"/>
      <c r="N14" s="167"/>
      <c r="O14" s="167"/>
      <c r="P14" s="167"/>
    </row>
    <row r="15" spans="2:16" x14ac:dyDescent="0.25">
      <c r="B15" s="167"/>
      <c r="C15" s="167"/>
      <c r="D15" s="167"/>
      <c r="E15" s="167"/>
      <c r="G15" s="193" t="s">
        <v>44</v>
      </c>
      <c r="H15" s="193"/>
      <c r="I15" s="193"/>
      <c r="J15" s="193"/>
      <c r="K15" s="193"/>
      <c r="L15" s="167"/>
      <c r="M15" s="167"/>
      <c r="N15" s="167"/>
      <c r="O15" s="167"/>
      <c r="P15" s="167"/>
    </row>
    <row r="16" spans="2:16" ht="15" customHeight="1" x14ac:dyDescent="0.25">
      <c r="B16" s="167"/>
      <c r="C16" s="167"/>
      <c r="D16" s="167"/>
      <c r="E16" s="167"/>
      <c r="G16" s="193"/>
      <c r="H16" s="193"/>
      <c r="I16" s="193"/>
      <c r="J16" s="193"/>
      <c r="K16" s="193"/>
      <c r="L16" s="167"/>
      <c r="M16" s="167"/>
      <c r="N16" s="167"/>
      <c r="O16" s="167"/>
      <c r="P16" s="167"/>
    </row>
    <row r="17" spans="3:14" x14ac:dyDescent="0.25">
      <c r="C17" s="157" t="s">
        <v>3</v>
      </c>
      <c r="D17" s="157"/>
      <c r="E17" s="157"/>
      <c r="G17" s="193"/>
      <c r="H17" s="193"/>
      <c r="I17" s="193"/>
      <c r="J17" s="193"/>
      <c r="K17" s="193"/>
      <c r="N17" s="3" t="s">
        <v>3</v>
      </c>
    </row>
    <row r="43" spans="6:29" x14ac:dyDescent="0.25">
      <c r="F43" s="6" t="s">
        <v>43</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59" t="s">
        <v>27</v>
      </c>
      <c r="G46" s="160"/>
      <c r="H46" s="66">
        <f>(A!D46/D!H60)*1000</f>
        <v>1.1980986216335829</v>
      </c>
      <c r="I46" s="66">
        <f>(A!E46/D!I60)*1000</f>
        <v>0.79754250611733457</v>
      </c>
      <c r="J46" s="66">
        <f>(A!F46/D!J60)*1000</f>
        <v>1.3207996719924073</v>
      </c>
      <c r="K46" s="66">
        <f>(A!G46/D!K60)*1000</f>
        <v>0.8831514210634952</v>
      </c>
      <c r="L46" s="66">
        <f>(A!H46/D!L60)*1000</f>
        <v>1.1610993567257322</v>
      </c>
      <c r="M46" s="66">
        <f>(A!I46/D!M60)*1000</f>
        <v>1.1312666359817332</v>
      </c>
      <c r="N46" s="66">
        <f>(A!J46/D!N60)*1000</f>
        <v>1.0694271295891724</v>
      </c>
      <c r="O46" s="66">
        <f>(A!K46/D!O60)*1000</f>
        <v>1.1269593831172162</v>
      </c>
      <c r="P46" s="66">
        <f>(A!L46/D!P60)*1000</f>
        <v>1.8054955202111476</v>
      </c>
      <c r="Q46" s="66">
        <f>(A!M46/D!Q60)*1000</f>
        <v>2.1905216397969727</v>
      </c>
      <c r="R46" s="66">
        <f>(A!N46/D!R60)*1000</f>
        <v>3.1698300331239597</v>
      </c>
      <c r="S46" s="66">
        <f>(A!O46/D!S60)*1000</f>
        <v>4.6325451051003235</v>
      </c>
      <c r="T46" s="66">
        <f>(A!P46/D!T60)*1000</f>
        <v>2.5243566423685113</v>
      </c>
      <c r="U46" s="66">
        <f>(A!Q46/D!U60)*1000</f>
        <v>2.5446150129714313</v>
      </c>
      <c r="V46" s="66">
        <f>(A!R46/D!V60)*1000</f>
        <v>2.3818125157185053</v>
      </c>
      <c r="W46" s="66">
        <f>(A!S46/D!W60)*1000</f>
        <v>8.1886162703662606</v>
      </c>
      <c r="X46" s="66">
        <f>(A!T46/D!X60)*1000</f>
        <v>5.9974128345688138</v>
      </c>
      <c r="Y46" s="66">
        <f>(A!U46/D!Y60)*1000</f>
        <v>7.2128022125712006</v>
      </c>
      <c r="Z46" s="66">
        <f>(A!V46/D!Z60)*1000</f>
        <v>4.8809407397184721</v>
      </c>
      <c r="AA46" s="66">
        <f>(A!W46/D!AA60)*1000</f>
        <v>10.903557057145171</v>
      </c>
      <c r="AB46" s="66">
        <f>(A!X46/D!AB60)*1000</f>
        <v>4.7582397550546478</v>
      </c>
      <c r="AC46" s="66">
        <f>(A!Y46/D!AC60)*1000</f>
        <v>8.2478067481654715</v>
      </c>
    </row>
    <row r="47" spans="6:29" x14ac:dyDescent="0.25">
      <c r="F47" s="182" t="s">
        <v>17</v>
      </c>
      <c r="G47" s="183"/>
      <c r="H47" s="68">
        <f>(A!D47/D!H$60)*1000</f>
        <v>0.79378792012763388</v>
      </c>
      <c r="I47" s="68">
        <f>(A!E47/D!I$60)*1000</f>
        <v>0.39925601652829601</v>
      </c>
      <c r="J47" s="68">
        <f>(A!F47/D!J$60)*1000</f>
        <v>0.65970679804846766</v>
      </c>
      <c r="K47" s="68">
        <f>(A!G47/D!K$60)*1000</f>
        <v>0.40341971316381164</v>
      </c>
      <c r="L47" s="68">
        <f>(A!H47/D!L$60)*1000</f>
        <v>0.46568342271907048</v>
      </c>
      <c r="M47" s="68">
        <f>(A!I47/D!M$60)*1000</f>
        <v>0.38783937576452276</v>
      </c>
      <c r="N47" s="68">
        <f>(A!J47/D!N$60)*1000</f>
        <v>0.24989368111921484</v>
      </c>
      <c r="O47" s="68">
        <f>(A!K47/D!O$60)*1000</f>
        <v>0.23084000648070702</v>
      </c>
      <c r="P47" s="68">
        <f>(A!L47/D!P$60)*1000</f>
        <v>0.25873255294116154</v>
      </c>
      <c r="Q47" s="68">
        <f>(A!M47/D!Q$60)*1000</f>
        <v>0.35965200458293428</v>
      </c>
      <c r="R47" s="68">
        <f>(A!N47/D!R$60)*1000</f>
        <v>0.73366700870012236</v>
      </c>
      <c r="S47" s="68">
        <f>(A!O47/D!S$60)*1000</f>
        <v>0.71694253203408309</v>
      </c>
      <c r="T47" s="68">
        <f>(A!P47/D!T$60)*1000</f>
        <v>0.73410069253873855</v>
      </c>
      <c r="U47" s="68">
        <f>(A!Q47/D!U$60)*1000</f>
        <v>0.96247541148938176</v>
      </c>
      <c r="V47" s="68">
        <f>(A!R47/D!V$60)*1000</f>
        <v>1.1623876982843842</v>
      </c>
      <c r="W47" s="68">
        <f>(A!S47/D!W$60)*1000</f>
        <v>1.5633432289778788</v>
      </c>
      <c r="X47" s="68">
        <f>(A!T47/D!X$60)*1000</f>
        <v>2.2880260814943321</v>
      </c>
      <c r="Y47" s="68">
        <f>(A!U47/D!Y$60)*1000</f>
        <v>1.3914556972147698</v>
      </c>
      <c r="Z47" s="68">
        <f>(A!V47/D!Z$60)*1000</f>
        <v>1.2431316050441872</v>
      </c>
      <c r="AA47" s="68">
        <f>(A!W47/D!AA$60)*1000</f>
        <v>1.8234768662786394</v>
      </c>
      <c r="AB47" s="68">
        <f>(A!X47/D!AB$60)*1000</f>
        <v>1.5906689371840017</v>
      </c>
      <c r="AC47" s="68">
        <f>(A!Y47/D!AC$60)*1000</f>
        <v>2.0166285356431524</v>
      </c>
    </row>
    <row r="48" spans="6:29" x14ac:dyDescent="0.25">
      <c r="F48" s="186" t="s">
        <v>18</v>
      </c>
      <c r="G48" s="187"/>
      <c r="H48" s="65"/>
      <c r="I48" s="65"/>
      <c r="J48" s="65"/>
      <c r="K48" s="65"/>
      <c r="L48" s="65"/>
      <c r="M48" s="65"/>
      <c r="N48" s="65"/>
      <c r="O48" s="65"/>
      <c r="P48" s="65"/>
      <c r="Q48" s="65"/>
      <c r="R48" s="65"/>
      <c r="S48" s="65"/>
      <c r="T48" s="65"/>
      <c r="U48" s="65"/>
      <c r="V48" s="65"/>
      <c r="W48" s="65"/>
      <c r="X48" s="65"/>
      <c r="Y48" s="65"/>
      <c r="Z48" s="65">
        <f>(A!V48/D!Z$60)*1000</f>
        <v>2.5260239634954107E-3</v>
      </c>
      <c r="AA48" s="65"/>
      <c r="AB48" s="65">
        <f>(A!X48/D!AB$60)*1000</f>
        <v>2.4894506933690682E-6</v>
      </c>
      <c r="AC48" s="65"/>
    </row>
    <row r="49" spans="6:29" x14ac:dyDescent="0.25">
      <c r="F49" s="182" t="s">
        <v>19</v>
      </c>
      <c r="G49" s="183"/>
      <c r="H49" s="65">
        <f>(A!D49/D!H$60)*1000</f>
        <v>0.11106988052791371</v>
      </c>
      <c r="I49" s="65">
        <f>(A!E49/D!I$60)*1000</f>
        <v>4.8213633217356812E-2</v>
      </c>
      <c r="J49" s="65">
        <f>(A!F49/D!J$60)*1000</f>
        <v>3.6606204351308222E-2</v>
      </c>
      <c r="K49" s="65">
        <f>(A!G49/D!K$60)*1000</f>
        <v>1.9643171771990403E-2</v>
      </c>
      <c r="L49" s="65">
        <f>(A!H49/D!L$60)*1000</f>
        <v>0.16028545412050371</v>
      </c>
      <c r="M49" s="65">
        <f>(A!I49/D!M$60)*1000</f>
        <v>7.4410376149850535E-2</v>
      </c>
      <c r="N49" s="65">
        <f>(A!J49/D!N$60)*1000</f>
        <v>5.554340408738364E-2</v>
      </c>
      <c r="O49" s="65">
        <f>(A!K49/D!O$60)*1000</f>
        <v>4.8415967509745736E-2</v>
      </c>
      <c r="P49" s="65">
        <f>(A!L49/D!P$60)*1000</f>
        <v>4.6059305800175344E-2</v>
      </c>
      <c r="Q49" s="65">
        <f>(A!M49/D!Q$60)*1000</f>
        <v>9.6415947238524369E-2</v>
      </c>
      <c r="R49" s="65">
        <f>(A!N49/D!R$60)*1000</f>
        <v>0.14689136915476264</v>
      </c>
      <c r="S49" s="65">
        <f>(A!O49/D!S$60)*1000</f>
        <v>0.60843654727936414</v>
      </c>
      <c r="T49" s="65">
        <f>(A!P49/D!T$60)*1000</f>
        <v>0.92392042703463295</v>
      </c>
      <c r="U49" s="65">
        <f>(A!Q49/D!U$60)*1000</f>
        <v>0.69593774486854076</v>
      </c>
      <c r="V49" s="65">
        <f>(A!R49/D!V$60)*1000</f>
        <v>0.52065302629468013</v>
      </c>
      <c r="W49" s="65">
        <f>(A!S49/D!W$60)*1000</f>
        <v>1.2288635510269661</v>
      </c>
      <c r="X49" s="65">
        <f>(A!T49/D!X$60)*1000</f>
        <v>1.4001034562119457</v>
      </c>
      <c r="Y49" s="65">
        <f>(A!U49/D!Y$60)*1000</f>
        <v>0.81349703724562261</v>
      </c>
      <c r="Z49" s="65">
        <f>(A!V49/D!Z$60)*1000</f>
        <v>0.66465630707303902</v>
      </c>
      <c r="AA49" s="65">
        <f>(A!W49/D!AA$60)*1000</f>
        <v>0.89165647523874847</v>
      </c>
      <c r="AB49" s="65">
        <f>(A!X49/D!AB$60)*1000</f>
        <v>1.0971051526339268</v>
      </c>
      <c r="AC49" s="65">
        <f>(A!Y49/D!AC$60)*1000</f>
        <v>1.482169725805365</v>
      </c>
    </row>
    <row r="50" spans="6:29" x14ac:dyDescent="0.25">
      <c r="F50" s="186" t="s">
        <v>20</v>
      </c>
      <c r="G50" s="187"/>
      <c r="H50" s="65"/>
      <c r="I50" s="65"/>
      <c r="J50" s="65"/>
      <c r="K50" s="65">
        <f>(A!G50/D!K$60)*1000</f>
        <v>4.6600085503292428E-2</v>
      </c>
      <c r="L50" s="65"/>
      <c r="M50" s="65"/>
      <c r="N50" s="65"/>
      <c r="O50" s="65"/>
      <c r="P50" s="65"/>
      <c r="Q50" s="65"/>
      <c r="R50" s="65"/>
      <c r="S50" s="65"/>
      <c r="T50" s="65"/>
      <c r="U50" s="65"/>
      <c r="V50" s="65">
        <f>(A!R50/D!V$60)*1000</f>
        <v>2.797271392018361E-3</v>
      </c>
      <c r="W50" s="65">
        <f>(A!S50/D!W$60)*1000</f>
        <v>3.6510523805271435</v>
      </c>
      <c r="X50" s="65">
        <f>(A!T50/D!X$60)*1000</f>
        <v>1.0683406508398237</v>
      </c>
      <c r="Y50" s="65">
        <f>(A!U50/D!Y$60)*1000</f>
        <v>3.752492597810094</v>
      </c>
      <c r="Z50" s="65">
        <f>(A!V50/D!Z$60)*1000</f>
        <v>1.531513246648438</v>
      </c>
      <c r="AA50" s="65">
        <f>(A!W50/D!AA$60)*1000</f>
        <v>6.3418101801344537</v>
      </c>
      <c r="AB50" s="65">
        <f>(A!X50/D!AB$60)*1000</f>
        <v>0.99205327922373954</v>
      </c>
      <c r="AC50" s="65">
        <f>(A!Y50/D!AC$60)*1000</f>
        <v>3.5799148546635258</v>
      </c>
    </row>
    <row r="51" spans="6:29" x14ac:dyDescent="0.25">
      <c r="F51" s="182" t="s">
        <v>21</v>
      </c>
      <c r="G51" s="183"/>
      <c r="H51" s="65"/>
      <c r="I51" s="65"/>
      <c r="J51" s="65"/>
      <c r="K51" s="65"/>
      <c r="L51" s="65"/>
      <c r="M51" s="65"/>
      <c r="N51" s="65"/>
      <c r="O51" s="65"/>
      <c r="P51" s="65"/>
      <c r="Q51" s="65">
        <f>(A!M51/D!Q$60)*1000</f>
        <v>3.5752986140242106E-4</v>
      </c>
      <c r="R51" s="65">
        <f>(A!N51/D!R$60)*1000</f>
        <v>8.0657812221954044E-4</v>
      </c>
      <c r="S51" s="65">
        <f>(A!O51/D!S$60)*1000</f>
        <v>8.8540844486871811E-4</v>
      </c>
      <c r="T51" s="65">
        <f>(A!P51/D!T$60)*1000</f>
        <v>1.5838348271512445E-3</v>
      </c>
      <c r="U51" s="65">
        <f>(A!Q51/D!U$60)*1000</f>
        <v>1.502908350148985E-3</v>
      </c>
      <c r="V51" s="65">
        <f>(A!R51/D!V$60)*1000</f>
        <v>3.8927867224297862E-3</v>
      </c>
      <c r="W51" s="65">
        <f>(A!S51/D!W$60)*1000</f>
        <v>1.6684617464312573E-3</v>
      </c>
      <c r="X51" s="65">
        <f>(A!T51/D!X$60)*1000</f>
        <v>5.1530905871027093E-3</v>
      </c>
      <c r="Y51" s="65">
        <f>(A!U51/D!Y$60)*1000</f>
        <v>0</v>
      </c>
      <c r="Z51" s="65">
        <f>(A!V51/D!Z$60)*1000</f>
        <v>2.6644545502757799E-3</v>
      </c>
      <c r="AA51" s="65">
        <f>(A!W51/D!AA$60)*1000</f>
        <v>7.1673770855465403E-4</v>
      </c>
      <c r="AB51" s="65">
        <f>(A!X51/D!AB$60)*1000</f>
        <v>1.6807111447832367E-3</v>
      </c>
      <c r="AC51" s="65">
        <f>(A!Y51/D!AC$60)*1000</f>
        <v>1.2472381265597142E-3</v>
      </c>
    </row>
    <row r="52" spans="6:29" x14ac:dyDescent="0.25">
      <c r="F52" s="186" t="s">
        <v>22</v>
      </c>
      <c r="G52" s="187"/>
      <c r="H52" s="65">
        <f>(A!D52/D!H$60)*1000</f>
        <v>9.4512505596151004E-3</v>
      </c>
      <c r="I52" s="65">
        <f>(A!E52/D!I$60)*1000</f>
        <v>0.10524915250452808</v>
      </c>
      <c r="J52" s="65">
        <f>(A!F52/D!J$60)*1000</f>
        <v>7.7751010069937662E-2</v>
      </c>
      <c r="K52" s="65">
        <f>(A!G52/D!K$60)*1000</f>
        <v>2.3019076748188108E-3</v>
      </c>
      <c r="L52" s="65">
        <f>(A!H52/D!L$60)*1000</f>
        <v>7.0510187084588644E-2</v>
      </c>
      <c r="M52" s="65">
        <f>(A!I52/D!M$60)*1000</f>
        <v>1.2834911873547965E-3</v>
      </c>
      <c r="N52" s="65">
        <f>(A!J52/D!N$60)*1000</f>
        <v>2.3829811777419652E-2</v>
      </c>
      <c r="O52" s="65">
        <f>(A!K52/D!O$60)*1000</f>
        <v>6.4053455767335649E-2</v>
      </c>
      <c r="P52" s="65">
        <f>(A!L52/D!P$60)*1000</f>
        <v>3.0728362920568707E-3</v>
      </c>
      <c r="Q52" s="65">
        <f>(A!M52/D!Q$60)*1000</f>
        <v>1.8976367082621239E-3</v>
      </c>
      <c r="R52" s="65">
        <f>(A!N52/D!R$60)*1000</f>
        <v>2.5979868959092899E-3</v>
      </c>
      <c r="S52" s="65">
        <f>(A!O52/D!S$60)*1000</f>
        <v>6.3320572872533898E-3</v>
      </c>
      <c r="T52" s="65">
        <f>(A!P52/D!T$60)*1000</f>
        <v>1.9133138125817994E-3</v>
      </c>
      <c r="U52" s="65">
        <f>(A!Q52/D!U$60)*1000</f>
        <v>3.1211793027523002E-3</v>
      </c>
      <c r="V52" s="65">
        <f>(A!R52/D!V$60)*1000</f>
        <v>0.17105677621864437</v>
      </c>
      <c r="W52" s="65">
        <f>(A!S52/D!W$60)*1000</f>
        <v>0.18237723289230681</v>
      </c>
      <c r="X52" s="65">
        <f>(A!T52/D!X$60)*1000</f>
        <v>0.19984025923039272</v>
      </c>
      <c r="Y52" s="65">
        <f>(A!U52/D!Y$60)*1000</f>
        <v>0.15851346135594563</v>
      </c>
      <c r="Z52" s="65">
        <f>(A!V52/D!Z$60)*1000</f>
        <v>0.19142259212218121</v>
      </c>
      <c r="AA52" s="65">
        <f>(A!W52/D!AA$60)*1000</f>
        <v>0.17364596505791946</v>
      </c>
      <c r="AB52" s="65">
        <f>(A!X52/D!AB$60)*1000</f>
        <v>0.19617500050048331</v>
      </c>
      <c r="AC52" s="65">
        <f>(A!Y52/D!AC$60)*1000</f>
        <v>0.19570743715786598</v>
      </c>
    </row>
    <row r="53" spans="6:29" x14ac:dyDescent="0.25">
      <c r="F53" s="182" t="s">
        <v>23</v>
      </c>
      <c r="G53" s="183"/>
      <c r="H53" s="65">
        <f>(A!D53/D!H$60)*1000</f>
        <v>4.8692304670579119E-2</v>
      </c>
      <c r="I53" s="65">
        <f>(A!E53/D!I$60)*1000</f>
        <v>4.0835267369881044E-2</v>
      </c>
      <c r="J53" s="65">
        <f>(A!F53/D!J$60)*1000</f>
        <v>0.36083539957910937</v>
      </c>
      <c r="K53" s="65">
        <f>(A!G53/D!K$60)*1000</f>
        <v>0.40881585800246917</v>
      </c>
      <c r="L53" s="65">
        <f>(A!H53/D!L$60)*1000</f>
        <v>0.4639063126796496</v>
      </c>
      <c r="M53" s="65">
        <f>(A!I53/D!M$60)*1000</f>
        <v>0.66641034398750054</v>
      </c>
      <c r="N53" s="65">
        <f>(A!J53/D!N$60)*1000</f>
        <v>0.73599663895862411</v>
      </c>
      <c r="O53" s="65">
        <f>(A!K53/D!O$60)*1000</f>
        <v>0.77301212345166181</v>
      </c>
      <c r="P53" s="65">
        <f>(A!L53/D!P$60)*1000</f>
        <v>1.4866739218053189</v>
      </c>
      <c r="Q53" s="65">
        <f>(A!M53/D!Q$60)*1000</f>
        <v>1.7130776129401264</v>
      </c>
      <c r="R53" s="65">
        <f>(A!N53/D!R$60)*1000</f>
        <v>2.2674141179547229</v>
      </c>
      <c r="S53" s="65">
        <f>(A!O53/D!S$60)*1000</f>
        <v>3.2862826474781475</v>
      </c>
      <c r="T53" s="65">
        <f>(A!P53/D!T$60)*1000</f>
        <v>0.82324402873690539</v>
      </c>
      <c r="U53" s="65">
        <f>(A!Q53/D!U$60)*1000</f>
        <v>0.83587813830765723</v>
      </c>
      <c r="V53" s="65">
        <f>(A!R53/D!V$60)*1000</f>
        <v>0.48029086215489097</v>
      </c>
      <c r="W53" s="65">
        <f>(A!S53/D!W$60)*1000</f>
        <v>1.5217858286729229</v>
      </c>
      <c r="X53" s="65">
        <f>(A!T53/D!X$60)*1000</f>
        <v>0.96659640942485303</v>
      </c>
      <c r="Y53" s="65">
        <f>(A!U53/D!Y$60)*1000</f>
        <v>0.99050846507230939</v>
      </c>
      <c r="Z53" s="65">
        <f>(A!V53/D!Z$60)*1000</f>
        <v>1.1763957959460571</v>
      </c>
      <c r="AA53" s="65">
        <f>(A!W53/D!AA$60)*1000</f>
        <v>1.603291206852987</v>
      </c>
      <c r="AB53" s="65">
        <f>(A!X53/D!AB$60)*1000</f>
        <v>0.8163415426773275</v>
      </c>
      <c r="AC53" s="65">
        <f>(A!Y53/D!AC$60)*1000</f>
        <v>0.91426782567910692</v>
      </c>
    </row>
    <row r="54" spans="6:29" x14ac:dyDescent="0.25">
      <c r="F54" s="186" t="s">
        <v>24</v>
      </c>
      <c r="G54" s="187"/>
      <c r="H54" s="65">
        <f>(A!D54/D!H$60)*1000</f>
        <v>2.7353623156846151E-4</v>
      </c>
      <c r="I54" s="65"/>
      <c r="J54" s="65">
        <f>(A!F54/D!J$60)*1000</f>
        <v>2.3957122961771278E-4</v>
      </c>
      <c r="K54" s="65">
        <f>(A!G54/D!K$60)*1000</f>
        <v>3.5447729579300526E-5</v>
      </c>
      <c r="L54" s="65">
        <f>(A!H54/D!L$60)*1000</f>
        <v>5.713703510309559E-4</v>
      </c>
      <c r="M54" s="65">
        <f>(A!I54/D!M$60)*1000</f>
        <v>9.3608321094806386E-5</v>
      </c>
      <c r="N54" s="65">
        <f>(A!J54/D!N$60)*1000</f>
        <v>9.3608638368329763E-4</v>
      </c>
      <c r="O54" s="65">
        <f>(A!K54/D!O$60)*1000</f>
        <v>1.585068087105503E-3</v>
      </c>
      <c r="P54" s="65">
        <f>(A!L54/D!P$60)*1000</f>
        <v>3.7334262006373927E-3</v>
      </c>
      <c r="Q54" s="65">
        <f>(A!M54/D!Q$60)*1000</f>
        <v>6.465111370858658E-3</v>
      </c>
      <c r="R54" s="65">
        <f>(A!N54/D!R$60)*1000</f>
        <v>9.9798566481268478E-3</v>
      </c>
      <c r="S54" s="65">
        <f>(A!O54/D!S$60)*1000</f>
        <v>4.9880251456735575E-4</v>
      </c>
      <c r="T54" s="65">
        <f>(A!P54/D!T$60)*1000</f>
        <v>3.0360874988552013E-3</v>
      </c>
      <c r="U54" s="65">
        <f>(A!Q54/D!U$60)*1000</f>
        <v>9.4216691416309228E-3</v>
      </c>
      <c r="V54" s="65">
        <f>(A!R54/D!V$60)*1000</f>
        <v>3.5507813986810504E-4</v>
      </c>
      <c r="W54" s="65">
        <f>(A!S54/D!W$60)*1000</f>
        <v>1.734206139963837E-3</v>
      </c>
      <c r="X54" s="65">
        <f>(A!T54/D!X$60)*1000</f>
        <v>2.7863418775200158E-3</v>
      </c>
      <c r="Y54" s="65">
        <f>(A!U54/D!Y$60)*1000</f>
        <v>1.6061844552541452E-2</v>
      </c>
      <c r="Z54" s="65">
        <f>(A!V54/D!Z$60)*1000</f>
        <v>3.5496845159924042E-3</v>
      </c>
      <c r="AA54" s="65">
        <f>(A!W54/D!AA$60)*1000</f>
        <v>7.1651321004812512E-3</v>
      </c>
      <c r="AB54" s="65">
        <f>(A!X54/D!AB$60)*1000</f>
        <v>2.9852662897984074E-3</v>
      </c>
      <c r="AC54" s="65">
        <f>(A!Y54/D!AC$60)*1000</f>
        <v>6.3881567519030848E-3</v>
      </c>
    </row>
    <row r="55" spans="6:29" x14ac:dyDescent="0.25">
      <c r="F55" s="182" t="s">
        <v>25</v>
      </c>
      <c r="G55" s="183"/>
      <c r="H55" s="65">
        <f>(A!D55/D!H$60)*1000</f>
        <v>1.589685832029433E-3</v>
      </c>
      <c r="I55" s="65">
        <f>(A!E55/D!I$60)*1000</f>
        <v>1.8343466502749681E-3</v>
      </c>
      <c r="J55" s="65">
        <f>(A!F55/D!J$60)*1000</f>
        <v>2.1283429355514827E-3</v>
      </c>
      <c r="K55" s="65">
        <f>(A!G55/D!K$60)*1000</f>
        <v>2.3352882581807442E-3</v>
      </c>
      <c r="L55" s="65">
        <f>(A!H55/D!L$60)*1000</f>
        <v>1.4263494027983028E-4</v>
      </c>
      <c r="M55" s="65">
        <f>(A!I55/D!M$60)*1000</f>
        <v>1.2294405714098099E-3</v>
      </c>
      <c r="N55" s="65">
        <f>(A!J55/D!N$60)*1000</f>
        <v>3.2275072628469067E-3</v>
      </c>
      <c r="O55" s="65">
        <f>(A!K55/D!O$60)*1000</f>
        <v>9.0527618206605633E-3</v>
      </c>
      <c r="P55" s="65">
        <f>(A!L55/D!P$60)*1000</f>
        <v>7.2234771717977504E-3</v>
      </c>
      <c r="Q55" s="65">
        <f>(A!M55/D!Q$60)*1000</f>
        <v>1.262036982248765E-2</v>
      </c>
      <c r="R55" s="65">
        <f>(A!N55/D!R$60)*1000</f>
        <v>8.4148250891519106E-3</v>
      </c>
      <c r="S55" s="65">
        <f>(A!O55/D!S$60)*1000</f>
        <v>1.3028857145779718E-2</v>
      </c>
      <c r="T55" s="65">
        <f>(A!P55/D!T$60)*1000</f>
        <v>3.6233810016630119E-2</v>
      </c>
      <c r="U55" s="65">
        <f>(A!Q55/D!U$60)*1000</f>
        <v>3.4748259701825011E-2</v>
      </c>
      <c r="V55" s="65">
        <f>(A!R55/D!V$60)*1000</f>
        <v>4.0012221749110781E-2</v>
      </c>
      <c r="W55" s="65">
        <f>(A!S55/D!W$60)*1000</f>
        <v>3.703338619838846E-2</v>
      </c>
      <c r="X55" s="65">
        <f>(A!T55/D!X$60)*1000</f>
        <v>6.4567439730881804E-2</v>
      </c>
      <c r="Y55" s="65">
        <f>(A!U55/D!Y$60)*1000</f>
        <v>8.935006687050441E-2</v>
      </c>
      <c r="Z55" s="65">
        <f>(A!V55/D!Z$60)*1000</f>
        <v>6.3571026552463591E-2</v>
      </c>
      <c r="AA55" s="65">
        <f>(A!W55/D!AA$60)*1000</f>
        <v>6.0032075591290771E-2</v>
      </c>
      <c r="AB55" s="65">
        <f>(A!X55/D!AB$60)*1000</f>
        <v>5.9661117300738406E-2</v>
      </c>
      <c r="AC55" s="65">
        <f>(A!Y55/D!AC$60)*1000</f>
        <v>4.984398445974117E-2</v>
      </c>
    </row>
    <row r="56" spans="6:29" ht="15.75" thickBot="1" x14ac:dyDescent="0.3">
      <c r="F56" s="184" t="s">
        <v>26</v>
      </c>
      <c r="G56" s="185"/>
      <c r="H56" s="67">
        <f>(A!D56/D!H$60)*1000</f>
        <v>0.23323404368424322</v>
      </c>
      <c r="I56" s="67">
        <f>(A!E56/D!I$60)*1000</f>
        <v>0.20215411611574538</v>
      </c>
      <c r="J56" s="67">
        <f>(A!F56/D!J$60)*1000</f>
        <v>0.1835323457784151</v>
      </c>
      <c r="K56" s="67"/>
      <c r="L56" s="67"/>
      <c r="M56" s="67"/>
      <c r="N56" s="67"/>
      <c r="O56" s="67"/>
      <c r="P56" s="67"/>
      <c r="Q56" s="67">
        <f>(A!M56/D!Q$60)*1000</f>
        <v>3.5427272376883673E-5</v>
      </c>
      <c r="R56" s="67">
        <f>(A!N56/D!R$60)*1000</f>
        <v>5.8313875167550384E-5</v>
      </c>
      <c r="S56" s="67">
        <f>(A!O56/D!S$60)*1000</f>
        <v>1.3822987794578237E-4</v>
      </c>
      <c r="T56" s="67">
        <f>(A!P56/D!T$60)*1000</f>
        <v>3.2440237285879923E-4</v>
      </c>
      <c r="U56" s="67">
        <f>(A!Q56/D!U$60)*1000</f>
        <v>1.5297692993163933E-3</v>
      </c>
      <c r="V56" s="67">
        <f>(A!R56/D!V$60)*1000</f>
        <v>3.6686146051991751E-4</v>
      </c>
      <c r="W56" s="67">
        <f>(A!S56/D!W$60)*1000</f>
        <v>7.5808207783222101E-4</v>
      </c>
      <c r="X56" s="67">
        <f>(A!T56/D!X$60)*1000</f>
        <v>1.9991486081071697E-3</v>
      </c>
      <c r="Y56" s="67">
        <f>(A!U56/D!Y$60)*1000</f>
        <v>9.2308538461450943E-4</v>
      </c>
      <c r="Z56" s="67">
        <f>(A!V56/D!Z$60)*1000</f>
        <v>1.5099608585022303E-3</v>
      </c>
      <c r="AA56" s="67">
        <f>(A!W56/D!AA$60)*1000</f>
        <v>1.7624391632651123E-3</v>
      </c>
      <c r="AB56" s="67">
        <f>(A!X56/D!AB$60)*1000</f>
        <v>1.5662586491555937E-3</v>
      </c>
      <c r="AC56" s="67">
        <f>(A!Y56/D!AC$60)*1000</f>
        <v>1.6390514196072564E-3</v>
      </c>
    </row>
    <row r="58" spans="6:29" s="1" customFormat="1" ht="19.5" thickBot="1" x14ac:dyDescent="0.3">
      <c r="G58" s="192" t="s">
        <v>42</v>
      </c>
      <c r="H58" s="192"/>
      <c r="I58" s="192"/>
      <c r="J58" s="192"/>
      <c r="K58" s="192"/>
      <c r="L58" s="192"/>
      <c r="M58" s="192"/>
      <c r="N58" s="192"/>
      <c r="O58" s="192"/>
      <c r="P58" s="192"/>
      <c r="Q58" s="192"/>
      <c r="R58" s="192"/>
      <c r="S58" s="192"/>
      <c r="T58" s="192"/>
      <c r="U58" s="192"/>
      <c r="V58" s="192"/>
      <c r="W58" s="192"/>
      <c r="X58" s="192"/>
      <c r="Y58" s="192"/>
      <c r="Z58" s="192"/>
      <c r="AA58" s="192"/>
      <c r="AB58" s="192"/>
      <c r="AC58" s="192"/>
    </row>
    <row r="59" spans="6:29" ht="15.75" thickBot="1" x14ac:dyDescent="0.3">
      <c r="G59" s="61" t="s">
        <v>41</v>
      </c>
      <c r="H59" s="62">
        <v>1995</v>
      </c>
      <c r="I59" s="63">
        <v>1996</v>
      </c>
      <c r="J59" s="62">
        <v>1997</v>
      </c>
      <c r="K59" s="63">
        <v>1998</v>
      </c>
      <c r="L59" s="62">
        <v>1999</v>
      </c>
      <c r="M59" s="63">
        <v>2000</v>
      </c>
      <c r="N59" s="62">
        <v>2001</v>
      </c>
      <c r="O59" s="63">
        <v>2002</v>
      </c>
      <c r="P59" s="62">
        <v>2003</v>
      </c>
      <c r="Q59" s="63">
        <v>2004</v>
      </c>
      <c r="R59" s="62">
        <v>2005</v>
      </c>
      <c r="S59" s="63">
        <v>2006</v>
      </c>
      <c r="T59" s="62">
        <v>2007</v>
      </c>
      <c r="U59" s="63">
        <v>2008</v>
      </c>
      <c r="V59" s="62">
        <v>2009</v>
      </c>
      <c r="W59" s="63">
        <v>2010</v>
      </c>
      <c r="X59" s="62">
        <v>2011</v>
      </c>
      <c r="Y59" s="63">
        <v>2012</v>
      </c>
      <c r="Z59" s="62">
        <v>2013</v>
      </c>
      <c r="AA59" s="63">
        <v>2014</v>
      </c>
      <c r="AB59" s="62">
        <v>2015</v>
      </c>
      <c r="AC59" s="64">
        <v>2016</v>
      </c>
    </row>
    <row r="60" spans="6:29" x14ac:dyDescent="0.25">
      <c r="G60" s="25" t="s">
        <v>39</v>
      </c>
      <c r="H60" s="52">
        <v>37472184</v>
      </c>
      <c r="I60" s="48">
        <v>38068050</v>
      </c>
      <c r="J60" s="52">
        <v>38635691</v>
      </c>
      <c r="K60" s="48">
        <v>39184456</v>
      </c>
      <c r="L60" s="52">
        <v>39730798</v>
      </c>
      <c r="M60" s="48">
        <v>40295563</v>
      </c>
      <c r="N60" s="52">
        <v>40813541</v>
      </c>
      <c r="O60" s="48">
        <v>41328824</v>
      </c>
      <c r="P60" s="52">
        <v>41848959</v>
      </c>
      <c r="Q60" s="48">
        <v>42368489</v>
      </c>
      <c r="R60" s="52">
        <v>42888592</v>
      </c>
      <c r="S60" s="48">
        <v>43405956</v>
      </c>
      <c r="T60" s="52">
        <v>43926929</v>
      </c>
      <c r="U60" s="48">
        <v>44451147</v>
      </c>
      <c r="V60" s="52">
        <v>44978832</v>
      </c>
      <c r="W60" s="48">
        <v>45509584</v>
      </c>
      <c r="X60" s="52">
        <v>46044601</v>
      </c>
      <c r="Y60" s="48">
        <v>46581823</v>
      </c>
      <c r="Z60" s="52">
        <v>47121089</v>
      </c>
      <c r="AA60" s="48">
        <v>47661787</v>
      </c>
      <c r="AB60" s="52">
        <v>48203405</v>
      </c>
      <c r="AC60" s="49">
        <v>48747708</v>
      </c>
    </row>
    <row r="61" spans="6:29" ht="15.75" thickBot="1" x14ac:dyDescent="0.3">
      <c r="G61" s="60" t="s">
        <v>40</v>
      </c>
      <c r="H61" s="53">
        <v>45093000</v>
      </c>
      <c r="I61" s="50">
        <v>45525000</v>
      </c>
      <c r="J61" s="53">
        <v>45954000</v>
      </c>
      <c r="K61" s="50">
        <v>46287000</v>
      </c>
      <c r="L61" s="53">
        <v>46617000</v>
      </c>
      <c r="M61" s="50">
        <v>47008000</v>
      </c>
      <c r="N61" s="53">
        <v>47370000</v>
      </c>
      <c r="O61" s="50">
        <v>47645000</v>
      </c>
      <c r="P61" s="53">
        <v>47892000</v>
      </c>
      <c r="Q61" s="50">
        <v>48083000</v>
      </c>
      <c r="R61" s="53">
        <v>48185000</v>
      </c>
      <c r="S61" s="50">
        <v>48438000</v>
      </c>
      <c r="T61" s="53">
        <v>48684000</v>
      </c>
      <c r="U61" s="50">
        <v>49055000</v>
      </c>
      <c r="V61" s="53">
        <v>49308000</v>
      </c>
      <c r="W61" s="50">
        <v>49554000</v>
      </c>
      <c r="X61" s="53">
        <v>49937000</v>
      </c>
      <c r="Y61" s="50">
        <v>50200000</v>
      </c>
      <c r="Z61" s="53">
        <v>50429000</v>
      </c>
      <c r="AA61" s="50">
        <v>50747000</v>
      </c>
      <c r="AB61" s="53">
        <v>51015000</v>
      </c>
      <c r="AC61" s="51">
        <v>51245707</v>
      </c>
    </row>
    <row r="62" spans="6:29" x14ac:dyDescent="0.25">
      <c r="W62" s="2" t="s">
        <v>47</v>
      </c>
      <c r="X62" s="188" t="s">
        <v>48</v>
      </c>
      <c r="Y62" s="188"/>
      <c r="Z62" s="2" t="s">
        <v>47</v>
      </c>
      <c r="AA62" s="86" t="s">
        <v>49</v>
      </c>
    </row>
    <row r="63" spans="6:29" ht="15.75" thickBot="1" x14ac:dyDescent="0.3"/>
    <row r="64" spans="6:29" ht="15.75" thickBot="1" x14ac:dyDescent="0.3">
      <c r="F64" s="8" t="s">
        <v>15</v>
      </c>
      <c r="G64" s="9"/>
      <c r="H64" s="18">
        <v>1995</v>
      </c>
      <c r="I64" s="10">
        <v>1996</v>
      </c>
      <c r="J64" s="18">
        <v>1997</v>
      </c>
      <c r="K64" s="10">
        <v>1998</v>
      </c>
      <c r="L64" s="18">
        <v>1999</v>
      </c>
      <c r="M64" s="10">
        <v>2000</v>
      </c>
      <c r="N64" s="18">
        <v>2001</v>
      </c>
      <c r="O64" s="10">
        <v>2002</v>
      </c>
      <c r="P64" s="18">
        <v>2003</v>
      </c>
      <c r="Q64" s="10">
        <v>2004</v>
      </c>
      <c r="R64" s="18">
        <v>2005</v>
      </c>
      <c r="S64" s="10">
        <v>2006</v>
      </c>
      <c r="T64" s="18">
        <v>2007</v>
      </c>
      <c r="U64" s="10">
        <v>2008</v>
      </c>
      <c r="V64" s="18">
        <v>2009</v>
      </c>
      <c r="W64" s="10">
        <v>2010</v>
      </c>
      <c r="X64" s="18">
        <v>2011</v>
      </c>
      <c r="Y64" s="10">
        <v>2012</v>
      </c>
      <c r="Z64" s="18">
        <v>2013</v>
      </c>
      <c r="AA64" s="10">
        <v>2014</v>
      </c>
      <c r="AB64" s="18">
        <v>2015</v>
      </c>
      <c r="AC64" s="11">
        <v>2016</v>
      </c>
    </row>
    <row r="65" spans="6:29" ht="15.75" thickBot="1" x14ac:dyDescent="0.3">
      <c r="F65" s="159" t="s">
        <v>27</v>
      </c>
      <c r="G65" s="160"/>
      <c r="H65" s="66">
        <f>+(B!E46/D!H$60)*1000</f>
        <v>6.1237239868378106</v>
      </c>
      <c r="I65" s="66">
        <f>+(B!F46/D!I$60)*1000</f>
        <v>4.7871737060343253</v>
      </c>
      <c r="J65" s="66">
        <f>+(B!G46/D!J$60)*1000</f>
        <v>7.5499351105173718</v>
      </c>
      <c r="K65" s="66">
        <f>+(B!H46/D!K$60)*1000</f>
        <v>7.6613693960686859</v>
      </c>
      <c r="L65" s="66">
        <f>+(B!I46/D!L$60)*1000</f>
        <v>4.64092646717038</v>
      </c>
      <c r="M65" s="66">
        <f>+(B!J46/D!M$60)*1000</f>
        <v>6.1659804331310619</v>
      </c>
      <c r="N65" s="66">
        <f>+(B!K46/D!N$60)*1000</f>
        <v>6.5240786140070517</v>
      </c>
      <c r="O65" s="66">
        <f>+(B!L46/D!O$60)*1000</f>
        <v>7.5371610380203409</v>
      </c>
      <c r="P65" s="66">
        <f>+(B!M46/D!P$60)*1000</f>
        <v>8.0714716941943525</v>
      </c>
      <c r="Q65" s="66">
        <f>+(B!N46/D!Q$60)*1000</f>
        <v>11.964270521896593</v>
      </c>
      <c r="R65" s="66">
        <f>+(B!O46/D!R$60)*1000</f>
        <v>13.843215673762383</v>
      </c>
      <c r="S65" s="66">
        <f>+(B!P46/D!S$60)*1000</f>
        <v>17.525191243339972</v>
      </c>
      <c r="T65" s="66">
        <f>+(B!Q46/D!T$60)*1000</f>
        <v>20.418716364169228</v>
      </c>
      <c r="U65" s="66">
        <f>+(B!R46/D!U$60)*1000</f>
        <v>20.692823179568347</v>
      </c>
      <c r="V65" s="66">
        <f>+(B!S46/D!V$60)*1000</f>
        <v>15.11184814670154</v>
      </c>
      <c r="W65" s="66">
        <f>+(B!T46/D!W$60)*1000</f>
        <v>20.665971545685849</v>
      </c>
      <c r="X65" s="66">
        <f>+(B!U46/D!X$60)*1000</f>
        <v>26.799593051094089</v>
      </c>
      <c r="Y65" s="66">
        <f>+(B!V46/D!Y$60)*1000</f>
        <v>27.652752727174285</v>
      </c>
      <c r="Z65" s="66">
        <f>+(B!W46/D!Z$60)*1000</f>
        <v>27.512267150701888</v>
      </c>
      <c r="AA65" s="66">
        <f>+(B!X46/D!AA$60)*1000</f>
        <v>31.481791482136408</v>
      </c>
      <c r="AB65" s="66">
        <f>+(B!Y46/D!AB$60)*1000</f>
        <v>23.968521580581289</v>
      </c>
      <c r="AC65" s="66">
        <f>+(B!Z46/D!AC$60)*1000</f>
        <v>18.234783223038917</v>
      </c>
    </row>
    <row r="66" spans="6:29" x14ac:dyDescent="0.25">
      <c r="F66" s="182" t="s">
        <v>17</v>
      </c>
      <c r="G66" s="183"/>
      <c r="H66" s="68">
        <f>+(B!E47/D!H$60)*1000</f>
        <v>2.9070603410785982E-2</v>
      </c>
      <c r="I66" s="68">
        <f>+(B!F47/D!I$60)*1000</f>
        <v>1.932565497838739E-2</v>
      </c>
      <c r="J66" s="68">
        <f>+(B!G47/D!J$60)*1000</f>
        <v>1.3614199368143823E-2</v>
      </c>
      <c r="K66" s="68">
        <f>+(B!H47/D!K$60)*1000</f>
        <v>5.0742289238365337E-2</v>
      </c>
      <c r="L66" s="68">
        <f>+(B!I47/D!L$60)*1000</f>
        <v>1.0496894625675528E-2</v>
      </c>
      <c r="M66" s="68">
        <f>+(B!J47/D!M$60)*1000</f>
        <v>7.4798557846182711E-3</v>
      </c>
      <c r="N66" s="68">
        <f>+(B!K47/D!N$60)*1000</f>
        <v>2.9699701871004039E-3</v>
      </c>
      <c r="O66" s="68">
        <f>+(B!L47/D!O$60)*1000</f>
        <v>2.5628602449467232E-3</v>
      </c>
      <c r="P66" s="68">
        <f>+(B!M47/D!P$60)*1000</f>
        <v>1.5848661850824057E-3</v>
      </c>
      <c r="Q66" s="68">
        <f>+(B!N47/D!Q$60)*1000</f>
        <v>2.2890360805644973E-3</v>
      </c>
      <c r="R66" s="68">
        <f>+(B!O47/D!R$60)*1000</f>
        <v>2.5520539354614391E-3</v>
      </c>
      <c r="S66" s="68">
        <f>+(B!P47/D!S$60)*1000</f>
        <v>3.0286857407310647E-3</v>
      </c>
      <c r="T66" s="68">
        <f>+(B!Q47/D!T$60)*1000</f>
        <v>2.9272931872838183E-3</v>
      </c>
      <c r="U66" s="68">
        <f>+(B!R47/D!U$60)*1000</f>
        <v>8.8429664143424699E-4</v>
      </c>
      <c r="V66" s="68">
        <f>+(B!S47/D!V$60)*1000</f>
        <v>4.2784570306316535E-4</v>
      </c>
      <c r="W66" s="68">
        <f>+(B!T47/D!W$60)*1000</f>
        <v>1.2037464460233256E-3</v>
      </c>
      <c r="X66" s="68">
        <f>+(B!U47/D!X$60)*1000</f>
        <v>1.7899818482518721E-3</v>
      </c>
      <c r="Y66" s="68">
        <f>+(B!V47/D!Y$60)*1000</f>
        <v>4.0004939265687385E-2</v>
      </c>
      <c r="Z66" s="68">
        <f>+(B!W47/D!Z$60)*1000</f>
        <v>4.6971113082721838E-2</v>
      </c>
      <c r="AA66" s="68">
        <f>+(B!X47/D!AA$60)*1000</f>
        <v>3.002199644759438E-2</v>
      </c>
      <c r="AB66" s="68">
        <f>+(B!Y47/D!AB$60)*1000</f>
        <v>1.4034900646541464E-2</v>
      </c>
      <c r="AC66" s="68">
        <f>+(B!Z47/D!AC$60)*1000</f>
        <v>3.5753947652267054E-2</v>
      </c>
    </row>
    <row r="67" spans="6:29" x14ac:dyDescent="0.25">
      <c r="F67" s="186" t="s">
        <v>18</v>
      </c>
      <c r="G67" s="187"/>
      <c r="H67" s="65"/>
      <c r="I67" s="65"/>
      <c r="J67" s="65">
        <f>+(B!G48/D!J$60)*1000</f>
        <v>1.4002596718148513E-5</v>
      </c>
      <c r="K67" s="65"/>
      <c r="L67" s="65"/>
      <c r="M67" s="65">
        <f>+(B!J48/D!M$60)*1000</f>
        <v>2.0076652111797021E-4</v>
      </c>
      <c r="N67" s="65"/>
      <c r="O67" s="65"/>
      <c r="P67" s="65">
        <f>+(B!M48/D!P$60)*1000</f>
        <v>4.3728686297788194E-6</v>
      </c>
      <c r="Q67" s="65">
        <f>+(B!N48/D!Q$60)*1000</f>
        <v>5.4521651692605799E-5</v>
      </c>
      <c r="R67" s="65"/>
      <c r="S67" s="65">
        <f>+(B!P48/D!S$60)*1000</f>
        <v>3.4718737677382343E-5</v>
      </c>
      <c r="T67" s="65">
        <f>+(B!Q48/D!T$60)*1000</f>
        <v>7.474685972242677E-4</v>
      </c>
      <c r="U67" s="65">
        <f>+(B!R48/D!U$60)*1000</f>
        <v>7.2864261522880393E-4</v>
      </c>
      <c r="V67" s="65">
        <f>+(B!S48/D!V$60)*1000</f>
        <v>1.2236200353090538E-3</v>
      </c>
      <c r="W67" s="65">
        <f>+(B!T48/D!W$60)*1000</f>
        <v>3.2909112067471325E-3</v>
      </c>
      <c r="X67" s="65">
        <f>+(B!U48/D!X$60)*1000</f>
        <v>1.5343948794343986E-2</v>
      </c>
      <c r="Y67" s="65">
        <f>+(B!V48/D!Y$60)*1000</f>
        <v>1.986817905344752E-2</v>
      </c>
      <c r="Z67" s="65">
        <f>+(B!W48/D!Z$60)*1000</f>
        <v>2.7467637685538209E-2</v>
      </c>
      <c r="AA67" s="65">
        <f>+(B!X48/D!AA$60)*1000</f>
        <v>3.8155073791085507E-2</v>
      </c>
      <c r="AB67" s="65">
        <f>+(B!Y48/D!AB$60)*1000</f>
        <v>4.7895869596763965E-2</v>
      </c>
      <c r="AC67" s="65">
        <f>+(B!Z48/D!AC$60)*1000</f>
        <v>3.9424171491303756E-2</v>
      </c>
    </row>
    <row r="68" spans="6:29" x14ac:dyDescent="0.25">
      <c r="F68" s="182" t="s">
        <v>19</v>
      </c>
      <c r="G68" s="183"/>
      <c r="H68" s="65">
        <f>+(B!E49/D!H$60)*1000</f>
        <v>1.6517131747645134E-2</v>
      </c>
      <c r="I68" s="65">
        <f>+(B!F49/D!I$60)*1000</f>
        <v>1.18742094748746E-2</v>
      </c>
      <c r="J68" s="65">
        <f>+(B!G49/D!J$60)*1000</f>
        <v>7.7340405274490889E-3</v>
      </c>
      <c r="K68" s="65">
        <f>+(B!H49/D!K$60)*1000</f>
        <v>1.4304064856738088E-2</v>
      </c>
      <c r="L68" s="65">
        <f>+(B!I49/D!L$60)*1000</f>
        <v>3.4313103904935409E-2</v>
      </c>
      <c r="M68" s="65">
        <f>+(B!J49/D!M$60)*1000</f>
        <v>7.5604229676602352E-2</v>
      </c>
      <c r="N68" s="65">
        <f>+(B!K49/D!N$60)*1000</f>
        <v>0.13112236451132728</v>
      </c>
      <c r="O68" s="65">
        <f>+(B!L49/D!O$60)*1000</f>
        <v>6.84867781381827E-2</v>
      </c>
      <c r="P68" s="65">
        <f>+(B!M49/D!P$60)*1000</f>
        <v>6.6751194456234855E-2</v>
      </c>
      <c r="Q68" s="65">
        <f>+(B!N49/D!Q$60)*1000</f>
        <v>4.246101389171561E-2</v>
      </c>
      <c r="R68" s="65">
        <f>+(B!O49/D!R$60)*1000</f>
        <v>3.038915336740362E-2</v>
      </c>
      <c r="S68" s="65">
        <f>+(B!P49/D!S$60)*1000</f>
        <v>6.7906187805194279E-2</v>
      </c>
      <c r="T68" s="65">
        <f>+(B!Q49/D!T$60)*1000</f>
        <v>4.8300007496540447E-2</v>
      </c>
      <c r="U68" s="65">
        <f>+(B!R49/D!U$60)*1000</f>
        <v>9.6946497241117299E-2</v>
      </c>
      <c r="V68" s="65">
        <f>+(B!S49/D!V$60)*1000</f>
        <v>9.7314020959903977E-2</v>
      </c>
      <c r="W68" s="65">
        <f>+(B!T49/D!W$60)*1000</f>
        <v>0.14557236998694603</v>
      </c>
      <c r="X68" s="65">
        <f>+(B!U49/D!X$60)*1000</f>
        <v>0.17034159987617226</v>
      </c>
      <c r="Y68" s="65">
        <f>+(B!V49/D!Y$60)*1000</f>
        <v>0.14941869063389812</v>
      </c>
      <c r="Z68" s="65">
        <f>+(B!W49/D!Z$60)*1000</f>
        <v>0.11704094954172217</v>
      </c>
      <c r="AA68" s="65">
        <f>+(B!X49/D!AA$60)*1000</f>
        <v>0.12350120233637062</v>
      </c>
      <c r="AB68" s="65">
        <f>+(B!Y49/D!AB$60)*1000</f>
        <v>0.21694685261342014</v>
      </c>
      <c r="AC68" s="65">
        <f>+(B!Z49/D!AC$60)*1000</f>
        <v>0.19199614472130669</v>
      </c>
    </row>
    <row r="69" spans="6:29" x14ac:dyDescent="0.25">
      <c r="F69" s="186" t="s">
        <v>20</v>
      </c>
      <c r="G69" s="187"/>
      <c r="H69" s="65">
        <f>+(B!E50/D!H$60)*1000</f>
        <v>5.3799906618733515E-5</v>
      </c>
      <c r="I69" s="65"/>
      <c r="J69" s="65">
        <f>+(B!G50/D!J$60)*1000</f>
        <v>1.3593648422128646E-4</v>
      </c>
      <c r="K69" s="65">
        <f>+(B!H50/D!K$60)*1000</f>
        <v>6.0100362245682321E-5</v>
      </c>
      <c r="L69" s="65"/>
      <c r="M69" s="65">
        <f>+(B!J50/D!M$60)*1000</f>
        <v>1.1195029090423677E-3</v>
      </c>
      <c r="N69" s="65">
        <f>+(B!K50/D!N$60)*1000</f>
        <v>2.5432735669762152E-5</v>
      </c>
      <c r="O69" s="65">
        <f>+(B!L50/D!O$60)*1000</f>
        <v>3.8566304233578002E-4</v>
      </c>
      <c r="P69" s="65">
        <f>+(B!M50/D!P$60)*1000</f>
        <v>2.3943247907313538E-5</v>
      </c>
      <c r="Q69" s="65">
        <f>+(B!N50/D!Q$60)*1000</f>
        <v>2.0197085621816721E-3</v>
      </c>
      <c r="R69" s="65">
        <f>+(B!O50/D!R$60)*1000</f>
        <v>0.27387156939076013</v>
      </c>
      <c r="S69" s="65">
        <f>+(B!P50/D!S$60)*1000</f>
        <v>7.9033623864890792E-3</v>
      </c>
      <c r="T69" s="65">
        <f>+(B!Q50/D!T$60)*1000</f>
        <v>1.2382973551372098E-2</v>
      </c>
      <c r="U69" s="65">
        <f>+(B!R50/D!U$60)*1000</f>
        <v>1.075758517547365E-2</v>
      </c>
      <c r="V69" s="65">
        <f>+(B!S50/D!V$60)*1000</f>
        <v>1.0864955319426703E-2</v>
      </c>
      <c r="W69" s="65">
        <f>+(B!T50/D!W$60)*1000</f>
        <v>1.8576922170943158E-2</v>
      </c>
      <c r="X69" s="65">
        <f>+(B!U50/D!X$60)*1000</f>
        <v>3.8231105531786456E-2</v>
      </c>
      <c r="Y69" s="65">
        <f>+(B!V50/D!Y$60)*1000</f>
        <v>4.3461802686425563E-2</v>
      </c>
      <c r="Z69" s="65">
        <f>+(B!W50/D!Z$60)*1000</f>
        <v>7.7297088783325862E-2</v>
      </c>
      <c r="AA69" s="65">
        <f>+(B!X50/D!AA$60)*1000</f>
        <v>0.28430406942148434</v>
      </c>
      <c r="AB69" s="65">
        <f>+(B!Y50/D!AB$60)*1000</f>
        <v>0.25797447296513598</v>
      </c>
      <c r="AC69" s="65">
        <f>+(B!Z50/D!AC$60)*1000</f>
        <v>9.2070133840959245E-2</v>
      </c>
    </row>
    <row r="70" spans="6:29" x14ac:dyDescent="0.25">
      <c r="F70" s="182" t="s">
        <v>21</v>
      </c>
      <c r="G70" s="183"/>
      <c r="H70" s="65"/>
      <c r="I70" s="65"/>
      <c r="J70" s="65"/>
      <c r="K70" s="65"/>
      <c r="L70" s="65"/>
      <c r="M70" s="65"/>
      <c r="N70" s="65"/>
      <c r="O70" s="65"/>
      <c r="P70" s="65"/>
      <c r="Q70" s="65"/>
      <c r="R70" s="65"/>
      <c r="S70" s="65"/>
      <c r="T70" s="65"/>
      <c r="U70" s="65"/>
      <c r="V70" s="65"/>
      <c r="W70" s="65"/>
      <c r="X70" s="65"/>
      <c r="Y70" s="65"/>
      <c r="Z70" s="65"/>
      <c r="AA70" s="65"/>
      <c r="AB70" s="65"/>
      <c r="AC70" s="65">
        <f>+(B!Z51/D!AC$60)*1000</f>
        <v>1.2103133136023543E-6</v>
      </c>
    </row>
    <row r="71" spans="6:29" x14ac:dyDescent="0.25">
      <c r="F71" s="186" t="s">
        <v>22</v>
      </c>
      <c r="G71" s="187"/>
      <c r="H71" s="65">
        <f>+(B!E52/D!H$60)*1000</f>
        <v>0.19024212733370438</v>
      </c>
      <c r="I71" s="65">
        <f>+(B!F52/D!I$60)*1000</f>
        <v>0.19141989148380337</v>
      </c>
      <c r="J71" s="65">
        <f>+(B!G52/D!J$60)*1000</f>
        <v>0.30042899970392656</v>
      </c>
      <c r="K71" s="65">
        <f>+(B!H52/D!K$60)*1000</f>
        <v>0.44353217510535298</v>
      </c>
      <c r="L71" s="65">
        <f>+(B!I52/D!L$60)*1000</f>
        <v>0.36489118592584019</v>
      </c>
      <c r="M71" s="65">
        <f>+(B!J52/D!M$60)*1000</f>
        <v>0.67219686197212336</v>
      </c>
      <c r="N71" s="65">
        <f>+(B!K52/D!N$60)*1000</f>
        <v>0.95738495221475628</v>
      </c>
      <c r="O71" s="65">
        <f>+(B!L52/D!O$60)*1000</f>
        <v>1.0978206396581718</v>
      </c>
      <c r="P71" s="65">
        <f>+(B!M52/D!P$60)*1000</f>
        <v>2.1982186940420667</v>
      </c>
      <c r="Q71" s="65">
        <f>+(B!N52/D!Q$60)*1000</f>
        <v>1.570156466991306</v>
      </c>
      <c r="R71" s="65">
        <f>+(B!O52/D!R$60)*1000</f>
        <v>2.6630307891664993</v>
      </c>
      <c r="S71" s="65">
        <f>+(B!P52/D!S$60)*1000</f>
        <v>3.1903170385188613</v>
      </c>
      <c r="T71" s="65">
        <f>+(B!Q52/D!T$60)*1000</f>
        <v>2.6565399552515956</v>
      </c>
      <c r="U71" s="65">
        <f>+(B!R52/D!U$60)*1000</f>
        <v>3.9847329473860373</v>
      </c>
      <c r="V71" s="65">
        <f>+(B!S52/D!V$60)*1000</f>
        <v>2.5602692840045291</v>
      </c>
      <c r="W71" s="65">
        <f>+(B!T52/D!W$60)*1000</f>
        <v>3.3878693112202476</v>
      </c>
      <c r="X71" s="65">
        <f>+(B!U52/D!X$60)*1000</f>
        <v>4.2077863591433884</v>
      </c>
      <c r="Y71" s="65">
        <f>+(B!V52/D!Y$60)*1000</f>
        <v>4.4974677783649639</v>
      </c>
      <c r="Z71" s="65">
        <f>+(B!W52/D!Z$60)*1000</f>
        <v>4.9733847831912374</v>
      </c>
      <c r="AA71" s="65">
        <f>+(B!X52/D!AA$60)*1000</f>
        <v>5.8594640817810708</v>
      </c>
      <c r="AB71" s="65">
        <f>+(B!Y52/D!AB$60)*1000</f>
        <v>5.2165331888898718</v>
      </c>
      <c r="AC71" s="65">
        <f>+(B!Z52/D!AC$60)*1000</f>
        <v>3.7389727943721986</v>
      </c>
    </row>
    <row r="72" spans="6:29" x14ac:dyDescent="0.25">
      <c r="F72" s="182" t="s">
        <v>23</v>
      </c>
      <c r="G72" s="183"/>
      <c r="H72" s="65">
        <f>+(B!E53/D!H$60)*1000</f>
        <v>1.1709525124022664</v>
      </c>
      <c r="I72" s="65">
        <f>+(B!F53/D!I$60)*1000</f>
        <v>1.1941539952795059</v>
      </c>
      <c r="J72" s="65">
        <f>+(B!G53/D!J$60)*1000</f>
        <v>1.2035446188862002</v>
      </c>
      <c r="K72" s="65">
        <f>+(B!H53/D!K$60)*1000</f>
        <v>1.3075573640731417</v>
      </c>
      <c r="L72" s="65">
        <f>+(B!I53/D!L$60)*1000</f>
        <v>0.99587473677221383</v>
      </c>
      <c r="M72" s="65">
        <f>+(B!J53/D!M$60)*1000</f>
        <v>1.2268582771755789</v>
      </c>
      <c r="N72" s="65">
        <f>+(B!K53/D!N$60)*1000</f>
        <v>1.3967531021138304</v>
      </c>
      <c r="O72" s="65">
        <f>+(B!L53/D!O$60)*1000</f>
        <v>1.1469263920986474</v>
      </c>
      <c r="P72" s="65">
        <f>+(B!M53/D!P$60)*1000</f>
        <v>0.95095108578447551</v>
      </c>
      <c r="Q72" s="65">
        <f>+(B!N53/D!Q$60)*1000</f>
        <v>1.2684889470568563</v>
      </c>
      <c r="R72" s="65">
        <f>+(B!O53/D!R$60)*1000</f>
        <v>1.3912615970232829</v>
      </c>
      <c r="S72" s="65">
        <f>+(B!P53/D!S$60)*1000</f>
        <v>2.1063530774440267</v>
      </c>
      <c r="T72" s="65">
        <f>+(B!Q53/D!T$60)*1000</f>
        <v>2.3292549087599546</v>
      </c>
      <c r="U72" s="65">
        <f>+(B!R53/D!U$60)*1000</f>
        <v>3.7514281689964042</v>
      </c>
      <c r="V72" s="65">
        <f>+(B!S53/D!V$60)*1000</f>
        <v>1.6252170576594787</v>
      </c>
      <c r="W72" s="65">
        <f>+(B!T53/D!W$60)*1000</f>
        <v>2.5541347730183603</v>
      </c>
      <c r="X72" s="65">
        <f>+(B!U53/D!X$60)*1000</f>
        <v>3.8171547191819517</v>
      </c>
      <c r="Y72" s="65">
        <f>+(B!V53/D!Y$60)*1000</f>
        <v>4.0560049141915293</v>
      </c>
      <c r="Z72" s="65">
        <f>+(B!W53/D!Z$60)*1000</f>
        <v>4.2810487253382448</v>
      </c>
      <c r="AA72" s="65">
        <f>+(B!X53/D!AA$60)*1000</f>
        <v>5.6887344152664694</v>
      </c>
      <c r="AB72" s="65">
        <f>+(B!Y53/D!AB$60)*1000</f>
        <v>4.1905788813051688</v>
      </c>
      <c r="AC72" s="65">
        <f>+(B!Z53/D!AC$60)*1000</f>
        <v>3.9612545886259927</v>
      </c>
    </row>
    <row r="73" spans="6:29" x14ac:dyDescent="0.25">
      <c r="F73" s="186" t="s">
        <v>24</v>
      </c>
      <c r="G73" s="187"/>
      <c r="H73" s="65">
        <f>+(B!E54/D!H$60)*1000</f>
        <v>4.4799748261270285</v>
      </c>
      <c r="I73" s="65">
        <f>+(B!F54/D!I$60)*1000</f>
        <v>3.1865414172777435</v>
      </c>
      <c r="J73" s="65">
        <f>+(B!G54/D!J$60)*1000</f>
        <v>5.7862216570683307</v>
      </c>
      <c r="K73" s="65">
        <f>+(B!H54/D!K$60)*1000</f>
        <v>5.6033591993723224</v>
      </c>
      <c r="L73" s="65">
        <f>+(B!I54/D!L$60)*1000</f>
        <v>3.0436973855898892</v>
      </c>
      <c r="M73" s="65">
        <f>+(B!J54/D!M$60)*1000</f>
        <v>3.976179213577435</v>
      </c>
      <c r="N73" s="65">
        <f>+(B!K54/D!N$60)*1000</f>
        <v>3.7345150228449917</v>
      </c>
      <c r="O73" s="65">
        <f>+(B!L54/D!O$60)*1000</f>
        <v>4.9360100834226488</v>
      </c>
      <c r="P73" s="65">
        <f>+(B!M54/D!P$60)*1000</f>
        <v>4.514217665486016</v>
      </c>
      <c r="Q73" s="65">
        <f>+(B!N54/D!Q$60)*1000</f>
        <v>8.7041925663197475</v>
      </c>
      <c r="R73" s="65">
        <f>+(B!O54/D!R$60)*1000</f>
        <v>9.1838512208561198</v>
      </c>
      <c r="S73" s="65">
        <f>+(B!P54/D!S$60)*1000</f>
        <v>11.758852886456411</v>
      </c>
      <c r="T73" s="65">
        <f>+(B!Q54/D!T$60)*1000</f>
        <v>14.956487625164963</v>
      </c>
      <c r="U73" s="65">
        <f>+(B!R54/D!U$60)*1000</f>
        <v>12.324801090059612</v>
      </c>
      <c r="V73" s="65">
        <f>+(B!S54/D!V$60)*1000</f>
        <v>10.190127591574633</v>
      </c>
      <c r="W73" s="65">
        <f>+(B!T54/D!W$60)*1000</f>
        <v>13.885455731698185</v>
      </c>
      <c r="X73" s="65">
        <f>+(B!U54/D!X$60)*1000</f>
        <v>17.919825866229136</v>
      </c>
      <c r="Y73" s="65">
        <f>+(B!V54/D!Y$60)*1000</f>
        <v>18.065066173988082</v>
      </c>
      <c r="Z73" s="65">
        <f>+(B!W54/D!Z$60)*1000</f>
        <v>17.293247021519388</v>
      </c>
      <c r="AA73" s="65">
        <f>+(B!X54/D!AA$60)*1000</f>
        <v>18.277888279765925</v>
      </c>
      <c r="AB73" s="65">
        <f>+(B!Y54/D!AB$60)*1000</f>
        <v>12.686565668960521</v>
      </c>
      <c r="AC73" s="65">
        <f>+(B!Z54/D!AC$60)*1000</f>
        <v>9.5525705741898665</v>
      </c>
    </row>
    <row r="74" spans="6:29" x14ac:dyDescent="0.25">
      <c r="F74" s="182" t="s">
        <v>25</v>
      </c>
      <c r="G74" s="183"/>
      <c r="H74" s="65">
        <f>+(B!E55/D!H$60)*1000</f>
        <v>0.23130784157123055</v>
      </c>
      <c r="I74" s="65">
        <f>+(B!F55/D!I$60)*1000</f>
        <v>0.18385866888374897</v>
      </c>
      <c r="J74" s="65">
        <f>+(B!G55/D!J$60)*1000</f>
        <v>0.23415297528909218</v>
      </c>
      <c r="K74" s="65">
        <f>+(B!H55/D!K$60)*1000</f>
        <v>0.23398500160369715</v>
      </c>
      <c r="L74" s="65">
        <f>+(B!I55/D!L$60)*1000</f>
        <v>0.18913367911714232</v>
      </c>
      <c r="M74" s="65">
        <f>+(B!J55/D!M$60)*1000</f>
        <v>0.20400275831857717</v>
      </c>
      <c r="N74" s="65">
        <f>+(B!K55/D!N$60)*1000</f>
        <v>0.29991906362645671</v>
      </c>
      <c r="O74" s="65">
        <f>+(B!L55/D!O$60)*1000</f>
        <v>0.28466157178825119</v>
      </c>
      <c r="P74" s="65">
        <f>+(B!M55/D!P$60)*1000</f>
        <v>0.33930129540378773</v>
      </c>
      <c r="Q74" s="65">
        <f>+(B!N55/D!Q$60)*1000</f>
        <v>0.37412740869753464</v>
      </c>
      <c r="R74" s="65">
        <f>+(B!O55/D!R$60)*1000</f>
        <v>0.29687384001787698</v>
      </c>
      <c r="S74" s="65">
        <f>+(B!P55/D!S$60)*1000</f>
        <v>0.38879063048398249</v>
      </c>
      <c r="T74" s="65">
        <f>+(B!Q55/D!T$60)*1000</f>
        <v>0.41072313523214882</v>
      </c>
      <c r="U74" s="65">
        <f>+(B!R55/D!U$60)*1000</f>
        <v>0.5200371994900379</v>
      </c>
      <c r="V74" s="65">
        <f>+(B!S55/D!V$60)*1000</f>
        <v>0.62535974700276797</v>
      </c>
      <c r="W74" s="65">
        <f>+(B!T55/D!W$60)*1000</f>
        <v>0.66856390073791927</v>
      </c>
      <c r="X74" s="65">
        <f>+(B!U55/D!X$60)*1000</f>
        <v>0.62788049786770883</v>
      </c>
      <c r="Y74" s="65">
        <f>+(B!V55/D!Y$60)*1000</f>
        <v>0.77969664261529659</v>
      </c>
      <c r="Z74" s="65">
        <f>+(B!W55/D!Z$60)*1000</f>
        <v>0.69478718965939001</v>
      </c>
      <c r="AA74" s="65">
        <f>+(B!X55/D!AA$60)*1000</f>
        <v>1.1774887500546296</v>
      </c>
      <c r="AB74" s="65">
        <f>+(B!Y55/D!AB$60)*1000</f>
        <v>1.3340030854666802</v>
      </c>
      <c r="AC74" s="65">
        <f>+(B!Z55/D!AC$60)*1000</f>
        <v>0.62120715501126744</v>
      </c>
    </row>
    <row r="75" spans="6:29" ht="15.75" thickBot="1" x14ac:dyDescent="0.3">
      <c r="F75" s="184" t="s">
        <v>26</v>
      </c>
      <c r="G75" s="185"/>
      <c r="H75" s="67">
        <f>+(B!E56/D!H$60)*1000</f>
        <v>5.6053845166857633E-3</v>
      </c>
      <c r="I75" s="67">
        <f>+(B!F56/D!I$60)*1000</f>
        <v>0</v>
      </c>
      <c r="J75" s="67">
        <f>+(B!G56/D!J$60)*1000</f>
        <v>4.0887323588958196E-3</v>
      </c>
      <c r="K75" s="67">
        <f>+(B!H56/D!K$60)*1000</f>
        <v>7.8289207332621884E-3</v>
      </c>
      <c r="L75" s="67">
        <f>+(B!I56/D!L$60)*1000</f>
        <v>2.5194812346834815E-3</v>
      </c>
      <c r="M75" s="67">
        <f>+(B!J56/D!M$60)*1000</f>
        <v>2.3389671959664644E-3</v>
      </c>
      <c r="N75" s="67">
        <f>+(B!K56/D!N$60)*1000</f>
        <v>1.3887057729198259E-3</v>
      </c>
      <c r="O75" s="67">
        <f>+(B!L56/D!O$60)*1000</f>
        <v>3.070496271560981E-4</v>
      </c>
      <c r="P75" s="67">
        <f>+(B!M56/D!P$60)*1000</f>
        <v>4.1857672015210699E-4</v>
      </c>
      <c r="Q75" s="67">
        <f>+(B!N56/D!Q$60)*1000</f>
        <v>4.8085264499283896E-4</v>
      </c>
      <c r="R75" s="67">
        <f>+(B!O56/D!R$60)*1000</f>
        <v>1.385473321203923E-3</v>
      </c>
      <c r="S75" s="67">
        <f>+(B!P56/D!S$60)*1000</f>
        <v>2.0046557665957176E-3</v>
      </c>
      <c r="T75" s="67">
        <f>+(B!Q56/D!T$60)*1000</f>
        <v>1.3530196932273594E-3</v>
      </c>
      <c r="U75" s="67">
        <f>+(B!R56/D!U$60)*1000</f>
        <v>2.5069319358620827E-3</v>
      </c>
      <c r="V75" s="67">
        <f>+(B!S56/D!V$60)*1000</f>
        <v>1.043846580987252E-3</v>
      </c>
      <c r="W75" s="67">
        <f>+(B!T56/D!W$60)*1000</f>
        <v>1.3039231472649804E-3</v>
      </c>
      <c r="X75" s="67">
        <f>+(B!U56/D!X$60)*1000</f>
        <v>1.239102929787577E-3</v>
      </c>
      <c r="Y75" s="67">
        <f>+(B!V56/D!Y$60)*1000</f>
        <v>1.7635634397563189E-3</v>
      </c>
      <c r="Z75" s="67">
        <f>+(B!W56/D!Z$60)*1000</f>
        <v>1.0226631222381131E-3</v>
      </c>
      <c r="AA75" s="67">
        <f>+(B!X56/D!AA$60)*1000</f>
        <v>2.2336342529498529E-3</v>
      </c>
      <c r="AB75" s="67">
        <f>+(B!Y56/D!AB$60)*1000</f>
        <v>3.9887846097179233E-3</v>
      </c>
      <c r="AC75" s="67">
        <f>+(B!Z56/D!AC$60)*1000</f>
        <v>1.5325028204402965E-3</v>
      </c>
    </row>
    <row r="77" spans="6:29" ht="15.75" thickBot="1" x14ac:dyDescent="0.3"/>
    <row r="78" spans="6:29" ht="15.75" thickBot="1" x14ac:dyDescent="0.3">
      <c r="F78" s="8" t="s">
        <v>15</v>
      </c>
      <c r="G78" s="9"/>
      <c r="H78" s="18">
        <v>1995</v>
      </c>
      <c r="I78" s="10">
        <v>1996</v>
      </c>
      <c r="J78" s="18">
        <v>1997</v>
      </c>
      <c r="K78" s="10">
        <v>1998</v>
      </c>
      <c r="L78" s="18">
        <v>1999</v>
      </c>
      <c r="M78" s="10">
        <v>2000</v>
      </c>
      <c r="N78" s="18">
        <v>2001</v>
      </c>
      <c r="O78" s="10">
        <v>2002</v>
      </c>
      <c r="P78" s="18">
        <v>2003</v>
      </c>
      <c r="Q78" s="10">
        <v>2004</v>
      </c>
      <c r="R78" s="18">
        <v>2005</v>
      </c>
      <c r="S78" s="10">
        <v>2006</v>
      </c>
      <c r="T78" s="18">
        <v>2007</v>
      </c>
      <c r="U78" s="10">
        <v>2008</v>
      </c>
      <c r="V78" s="18">
        <v>2009</v>
      </c>
      <c r="W78" s="10">
        <v>2010</v>
      </c>
      <c r="X78" s="18">
        <v>2011</v>
      </c>
      <c r="Y78" s="10">
        <v>2012</v>
      </c>
      <c r="Z78" s="18">
        <v>2013</v>
      </c>
      <c r="AA78" s="10">
        <v>2014</v>
      </c>
      <c r="AB78" s="18">
        <v>2015</v>
      </c>
      <c r="AC78" s="11">
        <v>2016</v>
      </c>
    </row>
    <row r="79" spans="6:29" ht="15.75" thickBot="1" x14ac:dyDescent="0.3">
      <c r="F79" s="190" t="s">
        <v>27</v>
      </c>
      <c r="G79" s="191"/>
      <c r="H79" s="72">
        <f>+('C'!D46/D!H$60)*1000</f>
        <v>-4.925625365204227</v>
      </c>
      <c r="I79" s="72">
        <f>+('C'!E46/D!I$60)*1000</f>
        <v>-3.9896311999169907</v>
      </c>
      <c r="J79" s="72">
        <f>+('C'!F46/D!J$60)*1000</f>
        <v>-6.2291354385249642</v>
      </c>
      <c r="K79" s="72">
        <f>+('C'!G46/D!K$60)*1000</f>
        <v>-6.778217975005191</v>
      </c>
      <c r="L79" s="72">
        <f>+('C'!H46/D!L$60)*1000</f>
        <v>-3.4798271104446479</v>
      </c>
      <c r="M79" s="72">
        <f>+('C'!I46/D!M$60)*1000</f>
        <v>-5.0347137971493279</v>
      </c>
      <c r="N79" s="72">
        <f>+('C'!J46/D!N$60)*1000</f>
        <v>-5.4546514844178793</v>
      </c>
      <c r="O79" s="72">
        <f>+('C'!K46/D!O$60)*1000</f>
        <v>-6.4102016549031244</v>
      </c>
      <c r="P79" s="72">
        <f>+('C'!L46/D!P$60)*1000</f>
        <v>-6.2659761739832049</v>
      </c>
      <c r="Q79" s="72">
        <f>+('C'!M46/D!Q$60)*1000</f>
        <v>-9.7737488820996195</v>
      </c>
      <c r="R79" s="72">
        <f>+('C'!N46/D!R$60)*1000</f>
        <v>-10.673385640638424</v>
      </c>
      <c r="S79" s="72">
        <f>+('C'!O46/D!S$60)*1000</f>
        <v>-12.892646138239648</v>
      </c>
      <c r="T79" s="72">
        <f>+('C'!P46/D!T$60)*1000</f>
        <v>-17.894359721800718</v>
      </c>
      <c r="U79" s="72">
        <f>+('C'!Q46/D!U$60)*1000</f>
        <v>-18.148208166596916</v>
      </c>
      <c r="V79" s="72">
        <f>+('C'!R46/D!V$60)*1000</f>
        <v>-12.730035630983036</v>
      </c>
      <c r="W79" s="72">
        <f>+('C'!S46/D!W$60)*1000</f>
        <v>-12.47735527531959</v>
      </c>
      <c r="X79" s="72">
        <f>+('C'!T46/D!X$60)*1000</f>
        <v>-20.802180216525272</v>
      </c>
      <c r="Y79" s="72">
        <f>+('C'!U46/D!Y$60)*1000</f>
        <v>-20.439950514603087</v>
      </c>
      <c r="Z79" s="72">
        <f>+('C'!V46/D!Z$60)*1000</f>
        <v>-22.631326410983416</v>
      </c>
      <c r="AA79" s="72">
        <f>+('C'!W46/D!AA$60)*1000</f>
        <v>-20.578234424991241</v>
      </c>
      <c r="AB79" s="72">
        <f>+('C'!X46/D!AB$60)*1000</f>
        <v>-19.210281825526639</v>
      </c>
      <c r="AC79" s="72">
        <f>+('C'!Y46/D!AC$60)*1000</f>
        <v>-9.9869764748734458</v>
      </c>
    </row>
    <row r="80" spans="6:29" x14ac:dyDescent="0.25">
      <c r="F80" s="182" t="s">
        <v>17</v>
      </c>
      <c r="G80" s="183"/>
      <c r="H80" s="69">
        <f>+('C'!D47/D!H$60)*1000</f>
        <v>0.76471731671684784</v>
      </c>
      <c r="I80" s="69">
        <f>+('C'!E47/D!I$60)*1000</f>
        <v>0.37993036154990861</v>
      </c>
      <c r="J80" s="69">
        <f>+('C'!F47/D!J$60)*1000</f>
        <v>0.64609259868032387</v>
      </c>
      <c r="K80" s="69">
        <f>+('C'!G47/D!K$60)*1000</f>
        <v>0.35267742392544638</v>
      </c>
      <c r="L80" s="69">
        <f>+('C'!H47/D!L$60)*1000</f>
        <v>0.45518652809339494</v>
      </c>
      <c r="M80" s="69">
        <f>+('C'!I47/D!M$60)*1000</f>
        <v>0.38035951997990447</v>
      </c>
      <c r="N80" s="69">
        <f>+('C'!J47/D!N$60)*1000</f>
        <v>0.2469237109321144</v>
      </c>
      <c r="O80" s="69">
        <f>+('C'!K47/D!O$60)*1000</f>
        <v>0.22827714623576029</v>
      </c>
      <c r="P80" s="69">
        <f>+('C'!L47/D!P$60)*1000</f>
        <v>0.25714768675607913</v>
      </c>
      <c r="Q80" s="69">
        <f>+('C'!M47/D!Q$60)*1000</f>
        <v>0.35736296850236976</v>
      </c>
      <c r="R80" s="69">
        <f>+('C'!N47/D!R$60)*1000</f>
        <v>0.73111495476466093</v>
      </c>
      <c r="S80" s="69">
        <f>+('C'!O47/D!S$60)*1000</f>
        <v>0.71391384629335208</v>
      </c>
      <c r="T80" s="69">
        <f>+('C'!P47/D!T$60)*1000</f>
        <v>0.73117339935145476</v>
      </c>
      <c r="U80" s="69">
        <f>+('C'!Q47/D!U$60)*1000</f>
        <v>0.96159111484794757</v>
      </c>
      <c r="V80" s="69">
        <f>+('C'!R47/D!V$60)*1000</f>
        <v>1.1619598525813211</v>
      </c>
      <c r="W80" s="69">
        <f>+('C'!S47/D!W$60)*1000</f>
        <v>1.5621394825318553</v>
      </c>
      <c r="X80" s="69">
        <f>+('C'!T47/D!X$60)*1000</f>
        <v>2.2862360996460804</v>
      </c>
      <c r="Y80" s="69">
        <f>+('C'!U47/D!Y$60)*1000</f>
        <v>1.3514507579490824</v>
      </c>
      <c r="Z80" s="69">
        <f>+('C'!V47/D!Z$60)*1000</f>
        <v>1.1961604919614655</v>
      </c>
      <c r="AA80" s="69">
        <f>+('C'!W47/D!AA$60)*1000</f>
        <v>1.7934548698310451</v>
      </c>
      <c r="AB80" s="69">
        <f>+('C'!X47/D!AB$60)*1000</f>
        <v>1.5766340365374605</v>
      </c>
      <c r="AC80" s="69">
        <f>+('C'!Y47/D!AC$60)*1000</f>
        <v>1.9808745879908858</v>
      </c>
    </row>
    <row r="81" spans="6:29" x14ac:dyDescent="0.25">
      <c r="F81" s="186" t="s">
        <v>18</v>
      </c>
      <c r="G81" s="187"/>
      <c r="H81" s="70">
        <f>+('C'!D48/D!H$60)*1000</f>
        <v>0</v>
      </c>
      <c r="I81" s="70">
        <f>+('C'!E48/D!I$60)*1000</f>
        <v>0</v>
      </c>
      <c r="J81" s="70">
        <f>+('C'!F48/D!J$60)*1000</f>
        <v>-1.4002596718148513E-5</v>
      </c>
      <c r="K81" s="70">
        <f>+('C'!G48/D!K$60)*1000</f>
        <v>0</v>
      </c>
      <c r="L81" s="70">
        <f>+('C'!H48/D!L$60)*1000</f>
        <v>0</v>
      </c>
      <c r="M81" s="70">
        <f>+('C'!I48/D!M$60)*1000</f>
        <v>-2.0076652111797021E-4</v>
      </c>
      <c r="N81" s="70">
        <f>+('C'!J48/D!N$60)*1000</f>
        <v>0</v>
      </c>
      <c r="O81" s="70">
        <f>+('C'!K48/D!O$60)*1000</f>
        <v>0</v>
      </c>
      <c r="P81" s="70">
        <f>+('C'!L48/D!P$60)*1000</f>
        <v>-4.3728686297788194E-6</v>
      </c>
      <c r="Q81" s="70">
        <f>+('C'!M48/D!Q$60)*1000</f>
        <v>-5.4521651692605799E-5</v>
      </c>
      <c r="R81" s="70">
        <f>+('C'!N48/D!R$60)*1000</f>
        <v>0</v>
      </c>
      <c r="S81" s="70">
        <f>+('C'!O48/D!S$60)*1000</f>
        <v>-3.4718737677382343E-5</v>
      </c>
      <c r="T81" s="70">
        <f>+('C'!P48/D!T$60)*1000</f>
        <v>-7.474685972242677E-4</v>
      </c>
      <c r="U81" s="70">
        <f>+('C'!Q48/D!U$60)*1000</f>
        <v>-7.2864261522880393E-4</v>
      </c>
      <c r="V81" s="70">
        <f>+('C'!R48/D!V$60)*1000</f>
        <v>-1.2236200353090538E-3</v>
      </c>
      <c r="W81" s="70">
        <f>+('C'!S48/D!W$60)*1000</f>
        <v>-3.2909112067471325E-3</v>
      </c>
      <c r="X81" s="70">
        <f>+('C'!T48/D!X$60)*1000</f>
        <v>-1.5343948794343986E-2</v>
      </c>
      <c r="Y81" s="70">
        <f>+('C'!U48/D!Y$60)*1000</f>
        <v>-1.986817905344752E-2</v>
      </c>
      <c r="Z81" s="70">
        <f>+('C'!V48/D!Z$60)*1000</f>
        <v>-2.4941613722042802E-2</v>
      </c>
      <c r="AA81" s="70">
        <f>+('C'!W48/D!AA$60)*1000</f>
        <v>-3.8155073791085507E-2</v>
      </c>
      <c r="AB81" s="70">
        <f>+('C'!X48/D!AB$60)*1000</f>
        <v>-4.7893380146070599E-2</v>
      </c>
      <c r="AC81" s="70">
        <f>+('C'!Y48/D!AC$60)*1000</f>
        <v>-3.9424171491303756E-2</v>
      </c>
    </row>
    <row r="82" spans="6:29" x14ac:dyDescent="0.25">
      <c r="F82" s="182" t="s">
        <v>19</v>
      </c>
      <c r="G82" s="183"/>
      <c r="H82" s="70">
        <f>+('C'!D49/D!H$60)*1000</f>
        <v>9.4552748780268578E-2</v>
      </c>
      <c r="I82" s="70">
        <f>+('C'!E49/D!I$60)*1000</f>
        <v>3.633942374248221E-2</v>
      </c>
      <c r="J82" s="70">
        <f>+('C'!F49/D!J$60)*1000</f>
        <v>2.887216382385914E-2</v>
      </c>
      <c r="K82" s="70">
        <f>+('C'!G49/D!K$60)*1000</f>
        <v>5.3391069152523146E-3</v>
      </c>
      <c r="L82" s="70">
        <f>+('C'!H49/D!L$60)*1000</f>
        <v>0.1259723502155683</v>
      </c>
      <c r="M82" s="70">
        <f>+('C'!I49/D!M$60)*1000</f>
        <v>-1.1938535267518155E-3</v>
      </c>
      <c r="N82" s="70">
        <f>+('C'!J49/D!N$60)*1000</f>
        <v>-7.5578960423943617E-2</v>
      </c>
      <c r="O82" s="70">
        <f>+('C'!K49/D!O$60)*1000</f>
        <v>-2.007081062843695E-2</v>
      </c>
      <c r="P82" s="70">
        <f>+('C'!L49/D!P$60)*1000</f>
        <v>-2.0691888656059514E-2</v>
      </c>
      <c r="Q82" s="70">
        <f>+('C'!M49/D!Q$60)*1000</f>
        <v>5.3954933346808759E-2</v>
      </c>
      <c r="R82" s="70">
        <f>+('C'!N49/D!R$60)*1000</f>
        <v>0.11650221578735903</v>
      </c>
      <c r="S82" s="70">
        <f>+('C'!O49/D!S$60)*1000</f>
        <v>0.54053035947416983</v>
      </c>
      <c r="T82" s="70">
        <f>+('C'!P49/D!T$60)*1000</f>
        <v>0.87562041953809244</v>
      </c>
      <c r="U82" s="70">
        <f>+('C'!Q49/D!U$60)*1000</f>
        <v>0.59899124762742328</v>
      </c>
      <c r="V82" s="70">
        <f>+('C'!R49/D!V$60)*1000</f>
        <v>0.4233390053347762</v>
      </c>
      <c r="W82" s="70">
        <f>+('C'!S49/D!W$60)*1000</f>
        <v>1.0832911810400201</v>
      </c>
      <c r="X82" s="70">
        <f>+('C'!T49/D!X$60)*1000</f>
        <v>1.2297618563357731</v>
      </c>
      <c r="Y82" s="70">
        <f>+('C'!U49/D!Y$60)*1000</f>
        <v>0.6640783466117246</v>
      </c>
      <c r="Z82" s="70">
        <f>+('C'!V49/D!Z$60)*1000</f>
        <v>0.54761535753131696</v>
      </c>
      <c r="AA82" s="70">
        <f>+('C'!W49/D!AA$60)*1000</f>
        <v>0.76815527290237773</v>
      </c>
      <c r="AB82" s="70">
        <f>+('C'!X49/D!AB$60)*1000</f>
        <v>0.88015830002050688</v>
      </c>
      <c r="AC82" s="70">
        <f>+('C'!Y49/D!AC$60)*1000</f>
        <v>1.2901735810840582</v>
      </c>
    </row>
    <row r="83" spans="6:29" x14ac:dyDescent="0.25">
      <c r="F83" s="186" t="s">
        <v>20</v>
      </c>
      <c r="G83" s="187"/>
      <c r="H83" s="70">
        <f>+('C'!D50/D!H$60)*1000</f>
        <v>-5.3799906618733515E-5</v>
      </c>
      <c r="I83" s="70">
        <f>+('C'!E50/D!I$60)*1000</f>
        <v>0</v>
      </c>
      <c r="J83" s="70">
        <f>+('C'!F50/D!J$60)*1000</f>
        <v>-1.3593648422128646E-4</v>
      </c>
      <c r="K83" s="70">
        <f>+('C'!G50/D!K$60)*1000</f>
        <v>4.6539985141046743E-2</v>
      </c>
      <c r="L83" s="70">
        <f>+('C'!H50/D!L$60)*1000</f>
        <v>0</v>
      </c>
      <c r="M83" s="70">
        <f>+('C'!I50/D!M$60)*1000</f>
        <v>-1.1195029090423677E-3</v>
      </c>
      <c r="N83" s="70">
        <f>+('C'!J50/D!N$60)*1000</f>
        <v>-2.5432735669762152E-5</v>
      </c>
      <c r="O83" s="70">
        <f>+('C'!K50/D!O$60)*1000</f>
        <v>-3.8566304233578002E-4</v>
      </c>
      <c r="P83" s="70">
        <f>+('C'!L50/D!P$60)*1000</f>
        <v>-2.3943247907313538E-5</v>
      </c>
      <c r="Q83" s="70">
        <f>+('C'!M50/D!Q$60)*1000</f>
        <v>-2.0197085621816721E-3</v>
      </c>
      <c r="R83" s="70">
        <f>+('C'!N50/D!R$60)*1000</f>
        <v>-0.27387156939076013</v>
      </c>
      <c r="S83" s="70">
        <f>+('C'!O50/D!S$60)*1000</f>
        <v>-7.9033623864890792E-3</v>
      </c>
      <c r="T83" s="70">
        <f>+('C'!P50/D!T$60)*1000</f>
        <v>-1.2382973551372098E-2</v>
      </c>
      <c r="U83" s="70">
        <f>+('C'!Q50/D!U$60)*1000</f>
        <v>-1.075758517547365E-2</v>
      </c>
      <c r="V83" s="70">
        <f>+('C'!R50/D!V$60)*1000</f>
        <v>-8.0676839274083419E-3</v>
      </c>
      <c r="W83" s="70">
        <f>+('C'!S50/D!W$60)*1000</f>
        <v>3.6324754583562</v>
      </c>
      <c r="X83" s="70">
        <f>+('C'!T50/D!X$60)*1000</f>
        <v>1.0301095453080373</v>
      </c>
      <c r="Y83" s="70">
        <f>+('C'!U50/D!Y$60)*1000</f>
        <v>3.7090307951236685</v>
      </c>
      <c r="Z83" s="70">
        <f>+('C'!V50/D!Z$60)*1000</f>
        <v>1.454216157865112</v>
      </c>
      <c r="AA83" s="70">
        <f>+('C'!W50/D!AA$60)*1000</f>
        <v>6.0575061107129695</v>
      </c>
      <c r="AB83" s="70">
        <f>+('C'!X50/D!AB$60)*1000</f>
        <v>0.73407880625860344</v>
      </c>
      <c r="AC83" s="70">
        <f>+('C'!Y50/D!AC$60)*1000</f>
        <v>3.4878447208225665</v>
      </c>
    </row>
    <row r="84" spans="6:29" x14ac:dyDescent="0.25">
      <c r="F84" s="182" t="s">
        <v>21</v>
      </c>
      <c r="G84" s="183"/>
      <c r="H84" s="70">
        <f>+('C'!D51/D!H$60)*1000</f>
        <v>0</v>
      </c>
      <c r="I84" s="70">
        <f>+('C'!E51/D!I$60)*1000</f>
        <v>0</v>
      </c>
      <c r="J84" s="70">
        <f>+('C'!F51/D!J$60)*1000</f>
        <v>0</v>
      </c>
      <c r="K84" s="70">
        <f>+('C'!G51/D!K$60)*1000</f>
        <v>0</v>
      </c>
      <c r="L84" s="70">
        <f>+('C'!H51/D!L$60)*1000</f>
        <v>0</v>
      </c>
      <c r="M84" s="70">
        <f>+('C'!I51/D!M$60)*1000</f>
        <v>0</v>
      </c>
      <c r="N84" s="70">
        <f>+('C'!J51/D!N$60)*1000</f>
        <v>0</v>
      </c>
      <c r="O84" s="70">
        <f>+('C'!K51/D!O$60)*1000</f>
        <v>0</v>
      </c>
      <c r="P84" s="70">
        <f>+('C'!L51/D!P$60)*1000</f>
        <v>0</v>
      </c>
      <c r="Q84" s="70">
        <f>+('C'!M51/D!Q$60)*1000</f>
        <v>3.5752986140242106E-4</v>
      </c>
      <c r="R84" s="70">
        <f>+('C'!N51/D!R$60)*1000</f>
        <v>8.0657812221954044E-4</v>
      </c>
      <c r="S84" s="70">
        <f>+('C'!O51/D!S$60)*1000</f>
        <v>8.8540844486871811E-4</v>
      </c>
      <c r="T84" s="70">
        <f>+('C'!P51/D!T$60)*1000</f>
        <v>1.5838348271512445E-3</v>
      </c>
      <c r="U84" s="70">
        <f>+('C'!Q51/D!U$60)*1000</f>
        <v>1.502908350148985E-3</v>
      </c>
      <c r="V84" s="70">
        <f>+('C'!R51/D!V$60)*1000</f>
        <v>3.8927867224297862E-3</v>
      </c>
      <c r="W84" s="70">
        <f>+('C'!S51/D!W$60)*1000</f>
        <v>1.6684617464312573E-3</v>
      </c>
      <c r="X84" s="70">
        <f>+('C'!T51/D!X$60)*1000</f>
        <v>5.1530905871027093E-3</v>
      </c>
      <c r="Y84" s="70">
        <f>+('C'!U51/D!Y$60)*1000</f>
        <v>0</v>
      </c>
      <c r="Z84" s="70">
        <f>+('C'!V51/D!Z$60)*1000</f>
        <v>2.6644545502757799E-3</v>
      </c>
      <c r="AA84" s="70">
        <f>+('C'!W51/D!AA$60)*1000</f>
        <v>7.1673770855465403E-4</v>
      </c>
      <c r="AB84" s="70">
        <f>+('C'!X51/D!AB$60)*1000</f>
        <v>1.6807111447832367E-3</v>
      </c>
      <c r="AC84" s="70">
        <f>+('C'!Y51/D!AC$60)*1000</f>
        <v>1.246027813246112E-3</v>
      </c>
    </row>
    <row r="85" spans="6:29" x14ac:dyDescent="0.25">
      <c r="F85" s="186" t="s">
        <v>22</v>
      </c>
      <c r="G85" s="187"/>
      <c r="H85" s="70">
        <f>+('C'!D52/D!H$60)*1000</f>
        <v>-0.18079087677408925</v>
      </c>
      <c r="I85" s="70">
        <f>+('C'!E52/D!I$60)*1000</f>
        <v>-8.6170738979275269E-2</v>
      </c>
      <c r="J85" s="70">
        <f>+('C'!F52/D!J$60)*1000</f>
        <v>-0.22267798963398891</v>
      </c>
      <c r="K85" s="70">
        <f>+('C'!G52/D!K$60)*1000</f>
        <v>-0.44123026743053412</v>
      </c>
      <c r="L85" s="70">
        <f>+('C'!H52/D!L$60)*1000</f>
        <v>-0.29438099884125157</v>
      </c>
      <c r="M85" s="70">
        <f>+('C'!I52/D!M$60)*1000</f>
        <v>-0.67091337078476854</v>
      </c>
      <c r="N85" s="70">
        <f>+('C'!J52/D!N$60)*1000</f>
        <v>-0.93355514043733667</v>
      </c>
      <c r="O85" s="70">
        <f>+('C'!K52/D!O$60)*1000</f>
        <v>-1.033767183890836</v>
      </c>
      <c r="P85" s="70">
        <f>+('C'!L52/D!P$60)*1000</f>
        <v>-2.1951458577500103</v>
      </c>
      <c r="Q85" s="70">
        <f>+('C'!M52/D!Q$60)*1000</f>
        <v>-1.5682588302830438</v>
      </c>
      <c r="R85" s="70">
        <f>+('C'!N52/D!R$60)*1000</f>
        <v>-2.6604328022705896</v>
      </c>
      <c r="S85" s="70">
        <f>+('C'!O52/D!S$60)*1000</f>
        <v>-3.1839849812316081</v>
      </c>
      <c r="T85" s="70">
        <f>+('C'!P52/D!T$60)*1000</f>
        <v>-2.6546266414390138</v>
      </c>
      <c r="U85" s="70">
        <f>+('C'!Q52/D!U$60)*1000</f>
        <v>-3.981611768083285</v>
      </c>
      <c r="V85" s="70">
        <f>+('C'!R52/D!V$60)*1000</f>
        <v>-2.389212507785885</v>
      </c>
      <c r="W85" s="70">
        <f>+('C'!S52/D!W$60)*1000</f>
        <v>-3.2054920783279406</v>
      </c>
      <c r="X85" s="70">
        <f>+('C'!T52/D!X$60)*1000</f>
        <v>-4.0079460999129957</v>
      </c>
      <c r="Y85" s="70">
        <f>+('C'!U52/D!Y$60)*1000</f>
        <v>-4.3389543170090183</v>
      </c>
      <c r="Z85" s="70">
        <f>+('C'!V52/D!Z$60)*1000</f>
        <v>-4.7819621910690566</v>
      </c>
      <c r="AA85" s="70">
        <f>+('C'!W52/D!AA$60)*1000</f>
        <v>-5.6858181167231514</v>
      </c>
      <c r="AB85" s="70">
        <f>+('C'!X52/D!AB$60)*1000</f>
        <v>-5.0203581883893884</v>
      </c>
      <c r="AC85" s="70">
        <f>+('C'!Y52/D!AC$60)*1000</f>
        <v>-3.5432653572143331</v>
      </c>
    </row>
    <row r="86" spans="6:29" x14ac:dyDescent="0.25">
      <c r="F86" s="182" t="s">
        <v>23</v>
      </c>
      <c r="G86" s="183"/>
      <c r="H86" s="70">
        <f>+('C'!D53/D!H$60)*1000</f>
        <v>-1.122260207731687</v>
      </c>
      <c r="I86" s="70">
        <f>+('C'!E53/D!I$60)*1000</f>
        <v>-1.1533187279096251</v>
      </c>
      <c r="J86" s="70">
        <f>+('C'!F53/D!J$60)*1000</f>
        <v>-0.84270921930709086</v>
      </c>
      <c r="K86" s="70">
        <f>+('C'!G53/D!K$60)*1000</f>
        <v>-0.8987415060706726</v>
      </c>
      <c r="L86" s="70">
        <f>+('C'!H53/D!L$60)*1000</f>
        <v>-0.53196842409256417</v>
      </c>
      <c r="M86" s="70">
        <f>+('C'!I53/D!M$60)*1000</f>
        <v>-0.56044793318807828</v>
      </c>
      <c r="N86" s="70">
        <f>+('C'!J53/D!N$60)*1000</f>
        <v>-0.66075646315520631</v>
      </c>
      <c r="O86" s="70">
        <f>+('C'!K53/D!O$60)*1000</f>
        <v>-0.3739142686469859</v>
      </c>
      <c r="P86" s="70">
        <f>+('C'!L53/D!P$60)*1000</f>
        <v>0.53572283602084347</v>
      </c>
      <c r="Q86" s="70">
        <f>+('C'!M53/D!Q$60)*1000</f>
        <v>0.4445886658832699</v>
      </c>
      <c r="R86" s="70">
        <f>+('C'!N53/D!R$60)*1000</f>
        <v>0.87615252093144014</v>
      </c>
      <c r="S86" s="70">
        <f>+('C'!O53/D!S$60)*1000</f>
        <v>1.1799295700341215</v>
      </c>
      <c r="T86" s="70">
        <f>+('C'!P53/D!T$60)*1000</f>
        <v>-1.5060108800230489</v>
      </c>
      <c r="U86" s="70">
        <f>+('C'!Q53/D!U$60)*1000</f>
        <v>-2.9155500306887467</v>
      </c>
      <c r="V86" s="70">
        <f>+('C'!R53/D!V$60)*1000</f>
        <v>-1.1449261955045877</v>
      </c>
      <c r="W86" s="70">
        <f>+('C'!S53/D!W$60)*1000</f>
        <v>-1.0323489443454374</v>
      </c>
      <c r="X86" s="70">
        <f>+('C'!T53/D!X$60)*1000</f>
        <v>-2.8505583097570986</v>
      </c>
      <c r="Y86" s="70">
        <f>+('C'!U53/D!Y$60)*1000</f>
        <v>-3.0654964491192196</v>
      </c>
      <c r="Z86" s="70">
        <f>+('C'!V53/D!Z$60)*1000</f>
        <v>-3.1046529293921878</v>
      </c>
      <c r="AA86" s="70">
        <f>+('C'!W53/D!AA$60)*1000</f>
        <v>-4.0854432084134826</v>
      </c>
      <c r="AB86" s="70">
        <f>+('C'!X53/D!AB$60)*1000</f>
        <v>-3.3742373386278413</v>
      </c>
      <c r="AC86" s="70">
        <f>+('C'!Y53/D!AC$60)*1000</f>
        <v>-3.0469867629468852</v>
      </c>
    </row>
    <row r="87" spans="6:29" x14ac:dyDescent="0.25">
      <c r="F87" s="186" t="s">
        <v>24</v>
      </c>
      <c r="G87" s="187"/>
      <c r="H87" s="70">
        <f>+('C'!D54/D!H$60)*1000</f>
        <v>-4.4797012898954591</v>
      </c>
      <c r="I87" s="70">
        <f>+('C'!E54/D!I$60)*1000</f>
        <v>-3.1865414172777435</v>
      </c>
      <c r="J87" s="70">
        <f>+('C'!F54/D!J$60)*1000</f>
        <v>-5.7859820858387128</v>
      </c>
      <c r="K87" s="70">
        <f>+('C'!G54/D!K$60)*1000</f>
        <v>-5.6033237516427432</v>
      </c>
      <c r="L87" s="70">
        <f>+('C'!H54/D!L$60)*1000</f>
        <v>-3.0431260152388582</v>
      </c>
      <c r="M87" s="70">
        <f>+('C'!I54/D!M$60)*1000</f>
        <v>-3.9760856052563405</v>
      </c>
      <c r="N87" s="70">
        <f>+('C'!J54/D!N$60)*1000</f>
        <v>-3.7335789364613086</v>
      </c>
      <c r="O87" s="70">
        <f>+('C'!K54/D!O$60)*1000</f>
        <v>-4.9344250153355445</v>
      </c>
      <c r="P87" s="70">
        <f>+('C'!L54/D!P$60)*1000</f>
        <v>-4.510484239285379</v>
      </c>
      <c r="Q87" s="70">
        <f>+('C'!M54/D!Q$60)*1000</f>
        <v>-8.6977274549488897</v>
      </c>
      <c r="R87" s="70">
        <f>+('C'!N54/D!R$60)*1000</f>
        <v>-9.1738713642079919</v>
      </c>
      <c r="S87" s="70">
        <f>+('C'!O54/D!S$60)*1000</f>
        <v>-11.758354083941843</v>
      </c>
      <c r="T87" s="70">
        <f>+('C'!P54/D!T$60)*1000</f>
        <v>-14.953451537666107</v>
      </c>
      <c r="U87" s="70">
        <f>+('C'!Q54/D!U$60)*1000</f>
        <v>-12.315379420917981</v>
      </c>
      <c r="V87" s="70">
        <f>+('C'!R54/D!V$60)*1000</f>
        <v>-10.189772513434763</v>
      </c>
      <c r="W87" s="70">
        <f>+('C'!S54/D!W$60)*1000</f>
        <v>-13.883721525558222</v>
      </c>
      <c r="X87" s="70">
        <f>+('C'!T54/D!X$60)*1000</f>
        <v>-17.917039524351615</v>
      </c>
      <c r="Y87" s="70">
        <f>+('C'!U54/D!Y$60)*1000</f>
        <v>-18.04900432943554</v>
      </c>
      <c r="Z87" s="70">
        <f>+('C'!V54/D!Z$60)*1000</f>
        <v>-17.289697337003393</v>
      </c>
      <c r="AA87" s="70">
        <f>+('C'!W54/D!AA$60)*1000</f>
        <v>-18.270723147665446</v>
      </c>
      <c r="AB87" s="70">
        <f>+('C'!X54/D!AB$60)*1000</f>
        <v>-12.683580402670723</v>
      </c>
      <c r="AC87" s="70">
        <f>+('C'!Y54/D!AC$60)*1000</f>
        <v>-9.546182417437965</v>
      </c>
    </row>
    <row r="88" spans="6:29" x14ac:dyDescent="0.25">
      <c r="F88" s="182" t="s">
        <v>25</v>
      </c>
      <c r="G88" s="183"/>
      <c r="H88" s="70">
        <f>+('C'!D55/D!H$60)*1000</f>
        <v>-0.22971815573920115</v>
      </c>
      <c r="I88" s="70">
        <f>+('C'!E55/D!I$60)*1000</f>
        <v>-0.18202432223347398</v>
      </c>
      <c r="J88" s="70">
        <f>+('C'!F55/D!J$60)*1000</f>
        <v>-0.23202463235354068</v>
      </c>
      <c r="K88" s="70">
        <f>+('C'!G55/D!K$60)*1000</f>
        <v>-0.23164971334551643</v>
      </c>
      <c r="L88" s="70">
        <f>+('C'!H55/D!L$60)*1000</f>
        <v>-0.18899104417686247</v>
      </c>
      <c r="M88" s="70">
        <f>+('C'!I55/D!M$60)*1000</f>
        <v>-0.20277331774716736</v>
      </c>
      <c r="N88" s="70">
        <f>+('C'!J55/D!N$60)*1000</f>
        <v>-0.29669155636360978</v>
      </c>
      <c r="O88" s="70">
        <f>+('C'!K55/D!O$60)*1000</f>
        <v>-0.27560880996759068</v>
      </c>
      <c r="P88" s="70">
        <f>+('C'!L55/D!P$60)*1000</f>
        <v>-0.33207781823199001</v>
      </c>
      <c r="Q88" s="70">
        <f>+('C'!M55/D!Q$60)*1000</f>
        <v>-0.36150703887504698</v>
      </c>
      <c r="R88" s="70">
        <f>+('C'!N55/D!R$60)*1000</f>
        <v>-0.28845901492872511</v>
      </c>
      <c r="S88" s="70">
        <f>+('C'!O55/D!S$60)*1000</f>
        <v>-0.37576177333820271</v>
      </c>
      <c r="T88" s="70">
        <f>+('C'!P55/D!T$60)*1000</f>
        <v>-0.3744893252155187</v>
      </c>
      <c r="U88" s="70">
        <f>+('C'!Q55/D!U$60)*1000</f>
        <v>-0.48528893978821291</v>
      </c>
      <c r="V88" s="70">
        <f>+('C'!R55/D!V$60)*1000</f>
        <v>-0.58534752525365719</v>
      </c>
      <c r="W88" s="70">
        <f>+('C'!S55/D!W$60)*1000</f>
        <v>-0.6315305145395308</v>
      </c>
      <c r="X88" s="70">
        <f>+('C'!T55/D!X$60)*1000</f>
        <v>-0.56331305813682697</v>
      </c>
      <c r="Y88" s="70">
        <f>+('C'!U55/D!Y$60)*1000</f>
        <v>-0.69034657574479208</v>
      </c>
      <c r="Z88" s="70">
        <f>+('C'!V55/D!Z$60)*1000</f>
        <v>-0.63121616310692652</v>
      </c>
      <c r="AA88" s="70">
        <f>+('C'!W55/D!AA$60)*1000</f>
        <v>-1.1174566744633392</v>
      </c>
      <c r="AB88" s="70">
        <f>+('C'!X55/D!AB$60)*1000</f>
        <v>-1.274341968165942</v>
      </c>
      <c r="AC88" s="70">
        <f>+('C'!Y55/D!AC$60)*1000</f>
        <v>-0.57136317055152619</v>
      </c>
    </row>
    <row r="89" spans="6:29" ht="15.75" thickBot="1" x14ac:dyDescent="0.3">
      <c r="F89" s="184" t="s">
        <v>26</v>
      </c>
      <c r="G89" s="185"/>
      <c r="H89" s="71">
        <f>+('C'!D56/D!H$60)*1000</f>
        <v>0.22762865916755745</v>
      </c>
      <c r="I89" s="71">
        <f>+('C'!E56/D!I$60)*1000</f>
        <v>0.20215411611574538</v>
      </c>
      <c r="J89" s="71">
        <f>+('C'!F56/D!J$60)*1000</f>
        <v>0.17944361341951928</v>
      </c>
      <c r="K89" s="71">
        <f>+('C'!G56/D!K$60)*1000</f>
        <v>-7.8289207332621884E-3</v>
      </c>
      <c r="L89" s="71">
        <f>+('C'!H56/D!L$60)*1000</f>
        <v>-2.5194812346834815E-3</v>
      </c>
      <c r="M89" s="71">
        <f>+('C'!I56/D!M$60)*1000</f>
        <v>-2.3389671959664644E-3</v>
      </c>
      <c r="N89" s="71">
        <f>+('C'!J56/D!N$60)*1000</f>
        <v>-1.3887057729198259E-3</v>
      </c>
      <c r="O89" s="71">
        <f>+('C'!K56/D!O$60)*1000</f>
        <v>-3.070496271560981E-4</v>
      </c>
      <c r="P89" s="71">
        <f>+('C'!L56/D!P$60)*1000</f>
        <v>-4.1857672015210699E-4</v>
      </c>
      <c r="Q89" s="71">
        <f>+('C'!M56/D!Q$60)*1000</f>
        <v>-4.4542537261595518E-4</v>
      </c>
      <c r="R89" s="71">
        <f>+('C'!N56/D!R$60)*1000</f>
        <v>-1.3271594460363726E-3</v>
      </c>
      <c r="S89" s="71">
        <f>+('C'!O56/D!S$60)*1000</f>
        <v>-1.8664258886499354E-3</v>
      </c>
      <c r="T89" s="71">
        <f>+('C'!P56/D!T$60)*1000</f>
        <v>-1.0286173203685604E-3</v>
      </c>
      <c r="U89" s="71">
        <f>+('C'!Q56/D!U$60)*1000</f>
        <v>-9.7716263654568916E-4</v>
      </c>
      <c r="V89" s="71">
        <f>+('C'!R56/D!V$60)*1000</f>
        <v>-6.7698512046733452E-4</v>
      </c>
      <c r="W89" s="71">
        <f>+('C'!S56/D!W$60)*1000</f>
        <v>-5.458410694327596E-4</v>
      </c>
      <c r="X89" s="71">
        <f>+('C'!T56/D!X$60)*1000</f>
        <v>7.6004567831959265E-4</v>
      </c>
      <c r="Y89" s="71">
        <f>+('C'!U56/D!Y$60)*1000</f>
        <v>-8.4047805514180938E-4</v>
      </c>
      <c r="Z89" s="71">
        <f>+('C'!V56/D!Z$60)*1000</f>
        <v>4.8729773626411731E-4</v>
      </c>
      <c r="AA89" s="71">
        <f>+('C'!W56/D!AA$60)*1000</f>
        <v>-4.7119508968474047E-4</v>
      </c>
      <c r="AB89" s="71">
        <f>+('C'!X56/D!AB$60)*1000</f>
        <v>-2.4225259605623298E-3</v>
      </c>
      <c r="AC89" s="71">
        <f>+('C'!Y56/D!AC$60)*1000</f>
        <v>1.0654859916695987E-4</v>
      </c>
    </row>
    <row r="91" spans="6:29" ht="19.5" thickBot="1" x14ac:dyDescent="0.3">
      <c r="G91" s="189" t="s">
        <v>45</v>
      </c>
      <c r="H91" s="189"/>
      <c r="I91" s="189"/>
      <c r="J91" s="189"/>
      <c r="K91" s="189"/>
      <c r="L91" s="189"/>
      <c r="M91" s="189"/>
      <c r="N91" s="189"/>
      <c r="O91" s="189"/>
      <c r="P91" s="189"/>
      <c r="Q91" s="189"/>
      <c r="R91" s="189"/>
      <c r="S91" s="189"/>
      <c r="T91" s="189"/>
      <c r="U91" s="189"/>
      <c r="V91" s="189"/>
      <c r="W91" s="189"/>
      <c r="X91" s="189"/>
      <c r="Y91" s="189"/>
      <c r="Z91" s="189"/>
      <c r="AA91" s="189"/>
      <c r="AB91" s="189"/>
      <c r="AC91" s="189"/>
    </row>
    <row r="92" spans="6:29" ht="15.75" thickBot="1" x14ac:dyDescent="0.3">
      <c r="G92" s="61" t="s">
        <v>41</v>
      </c>
      <c r="H92" s="62">
        <v>1995</v>
      </c>
      <c r="I92" s="61">
        <v>1996</v>
      </c>
      <c r="J92" s="62">
        <v>1997</v>
      </c>
      <c r="K92" s="63">
        <v>1998</v>
      </c>
      <c r="L92" s="62">
        <v>1999</v>
      </c>
      <c r="M92" s="63">
        <v>2000</v>
      </c>
      <c r="N92" s="62">
        <v>2001</v>
      </c>
      <c r="O92" s="63">
        <v>2002</v>
      </c>
      <c r="P92" s="62">
        <v>2003</v>
      </c>
      <c r="Q92" s="63">
        <v>2004</v>
      </c>
      <c r="R92" s="62">
        <v>2005</v>
      </c>
      <c r="S92" s="63">
        <v>2006</v>
      </c>
      <c r="T92" s="62">
        <v>2007</v>
      </c>
      <c r="U92" s="63">
        <v>2008</v>
      </c>
      <c r="V92" s="62">
        <v>2009</v>
      </c>
      <c r="W92" s="63">
        <v>2010</v>
      </c>
      <c r="X92" s="62">
        <v>2011</v>
      </c>
      <c r="Y92" s="63">
        <v>2012</v>
      </c>
      <c r="Z92" s="62">
        <v>2013</v>
      </c>
      <c r="AA92" s="63">
        <v>2014</v>
      </c>
      <c r="AB92" s="62">
        <v>2015</v>
      </c>
      <c r="AC92" s="64">
        <v>2016</v>
      </c>
    </row>
    <row r="93" spans="6:29" ht="15.75" thickBot="1" x14ac:dyDescent="0.3">
      <c r="G93" s="73" t="s">
        <v>39</v>
      </c>
      <c r="H93" s="74">
        <v>92507.279383038709</v>
      </c>
      <c r="I93" s="75">
        <v>97160.10927780866</v>
      </c>
      <c r="J93" s="75">
        <v>106659.50827125496</v>
      </c>
      <c r="K93" s="75">
        <v>98443.739941166394</v>
      </c>
      <c r="L93" s="75">
        <v>86186.158684768496</v>
      </c>
      <c r="M93" s="75">
        <v>99886.577330727116</v>
      </c>
      <c r="N93" s="75">
        <v>98203.546156310229</v>
      </c>
      <c r="O93" s="75">
        <v>97933.391976083032</v>
      </c>
      <c r="P93" s="75">
        <v>94684.584162772982</v>
      </c>
      <c r="Q93" s="75">
        <v>117074.86382185014</v>
      </c>
      <c r="R93" s="75">
        <v>146566.26483701423</v>
      </c>
      <c r="S93" s="75">
        <v>162590.14609641433</v>
      </c>
      <c r="T93" s="75">
        <v>207416.49464237897</v>
      </c>
      <c r="U93" s="75">
        <v>243982.43787084011</v>
      </c>
      <c r="V93" s="75">
        <v>233821.6705442575</v>
      </c>
      <c r="W93" s="75">
        <v>287018.18463752925</v>
      </c>
      <c r="X93" s="75">
        <v>335415.15670218616</v>
      </c>
      <c r="Y93" s="75">
        <v>369659.70037551981</v>
      </c>
      <c r="Z93" s="75">
        <v>380191.88186037209</v>
      </c>
      <c r="AA93" s="75">
        <v>378195.71671426593</v>
      </c>
      <c r="AB93" s="75">
        <v>291519.59153295099</v>
      </c>
      <c r="AC93" s="75">
        <v>282462.5488892601</v>
      </c>
    </row>
    <row r="94" spans="6:29" x14ac:dyDescent="0.25">
      <c r="W94" s="2" t="s">
        <v>47</v>
      </c>
      <c r="X94" s="87" t="s">
        <v>46</v>
      </c>
      <c r="Y94" s="86"/>
      <c r="Z94" s="86"/>
      <c r="AA94" s="86"/>
      <c r="AB94" s="86"/>
    </row>
    <row r="95" spans="6:29" ht="15.75" thickBot="1" x14ac:dyDescent="0.3"/>
    <row r="96" spans="6:29" ht="15.75" thickBot="1" x14ac:dyDescent="0.3">
      <c r="F96" s="8" t="s">
        <v>15</v>
      </c>
      <c r="G96" s="9"/>
      <c r="H96" s="18">
        <v>1995</v>
      </c>
      <c r="I96" s="10">
        <v>1996</v>
      </c>
      <c r="J96" s="18">
        <v>1997</v>
      </c>
      <c r="K96" s="10">
        <v>1998</v>
      </c>
      <c r="L96" s="18">
        <v>1999</v>
      </c>
      <c r="M96" s="10">
        <v>2000</v>
      </c>
      <c r="N96" s="18">
        <v>2001</v>
      </c>
      <c r="O96" s="10">
        <v>2002</v>
      </c>
      <c r="P96" s="18">
        <v>2003</v>
      </c>
      <c r="Q96" s="10">
        <v>2004</v>
      </c>
      <c r="R96" s="18">
        <v>2005</v>
      </c>
      <c r="S96" s="10">
        <v>2006</v>
      </c>
      <c r="T96" s="18">
        <v>2007</v>
      </c>
      <c r="U96" s="10">
        <v>2008</v>
      </c>
      <c r="V96" s="18">
        <v>2009</v>
      </c>
      <c r="W96" s="10">
        <v>2010</v>
      </c>
      <c r="X96" s="18">
        <v>2011</v>
      </c>
      <c r="Y96" s="10">
        <v>2012</v>
      </c>
      <c r="Z96" s="18">
        <v>2013</v>
      </c>
      <c r="AA96" s="10">
        <v>2014</v>
      </c>
      <c r="AB96" s="18">
        <v>2015</v>
      </c>
      <c r="AC96" s="11">
        <v>2016</v>
      </c>
    </row>
    <row r="97" spans="6:29" ht="15.75" thickBot="1" x14ac:dyDescent="0.3">
      <c r="F97" s="159" t="s">
        <v>27</v>
      </c>
      <c r="G97" s="160"/>
      <c r="H97" s="77">
        <f>+A!D46/(D!H$93)</f>
        <v>0.48531718043619831</v>
      </c>
      <c r="I97" s="77">
        <f>+A!E46/(D!I$93)</f>
        <v>0.31248305735422238</v>
      </c>
      <c r="J97" s="77">
        <f>+A!F46/(D!J$93)</f>
        <v>0.47843843298265731</v>
      </c>
      <c r="K97" s="77">
        <f>+A!G46/(D!K$93)</f>
        <v>0.35152878203003768</v>
      </c>
      <c r="L97" s="77">
        <f>+A!H46/(D!L$93)</f>
        <v>0.53525304647499872</v>
      </c>
      <c r="M97" s="77">
        <f>+A!I46/(D!M$93)</f>
        <v>0.45636788463645883</v>
      </c>
      <c r="N97" s="77">
        <f>+A!J46/(D!N$93)</f>
        <v>0.44445551824093049</v>
      </c>
      <c r="O97" s="77">
        <f>+A!K46/(D!O$93)</f>
        <v>0.4755875913230353</v>
      </c>
      <c r="P97" s="77">
        <f>+A!L46/(D!P$93)</f>
        <v>0.79799799162773399</v>
      </c>
      <c r="Q97" s="77">
        <f>+A!M46/(D!Q$93)</f>
        <v>0.79273286314665503</v>
      </c>
      <c r="R97" s="77">
        <f>+A!N46/(D!R$93)</f>
        <v>0.9275637006317905</v>
      </c>
      <c r="S97" s="77">
        <f>+A!O46/(D!S$93)</f>
        <v>1.2367296163247281</v>
      </c>
      <c r="T97" s="77">
        <f>+A!P46/(D!T$93)</f>
        <v>0.53461145986093495</v>
      </c>
      <c r="U97" s="77">
        <f>+A!Q46/(D!U$93)</f>
        <v>0.46360326992010364</v>
      </c>
      <c r="V97" s="77">
        <f>+A!R46/(D!V$93)</f>
        <v>0.45817457702117625</v>
      </c>
      <c r="W97" s="77">
        <f>+A!S46/(D!W$93)</f>
        <v>1.2983864435998267</v>
      </c>
      <c r="X97" s="77">
        <f>+A!T46/(D!X$93)</f>
        <v>0.82330352544322027</v>
      </c>
      <c r="Y97" s="77">
        <f>+A!U46/(D!Y$93)</f>
        <v>0.90890479989754969</v>
      </c>
      <c r="Z97" s="77">
        <f>+A!V46/(D!Z$93)</f>
        <v>0.60494517103988876</v>
      </c>
      <c r="AA97" s="77">
        <f>+A!W46/(D!AA$93)</f>
        <v>1.3741113160005205</v>
      </c>
      <c r="AB97" s="77">
        <f>+A!X46/(D!AB$93)</f>
        <v>0.78678539851780305</v>
      </c>
      <c r="AC97" s="77">
        <f>+A!Y46/(D!AC$93)</f>
        <v>1.4234158708155995</v>
      </c>
    </row>
    <row r="98" spans="6:29" x14ac:dyDescent="0.25">
      <c r="F98" s="182" t="s">
        <v>17</v>
      </c>
      <c r="G98" s="183"/>
      <c r="H98" s="79">
        <f>+A!D47/(D!H$93)</f>
        <v>0.3215419067383552</v>
      </c>
      <c r="I98" s="79">
        <f>+A!E47/(D!I$93)</f>
        <v>0.15643146259276</v>
      </c>
      <c r="J98" s="79">
        <f>+A!F47/(D!J$93)</f>
        <v>0.23896817464392106</v>
      </c>
      <c r="K98" s="79">
        <f>+A!G47/(D!K$93)</f>
        <v>0.16057681280137581</v>
      </c>
      <c r="L98" s="79">
        <f>+A!H47/(D!L$93)</f>
        <v>0.21467454034785535</v>
      </c>
      <c r="M98" s="79">
        <f>+A!I47/(D!M$93)</f>
        <v>0.15645952056455587</v>
      </c>
      <c r="N98" s="79">
        <f>+A!J47/(D!N$93)</f>
        <v>0.103856188490039</v>
      </c>
      <c r="O98" s="79">
        <f>+A!K47/(D!O$93)</f>
        <v>9.7416680945043868E-2</v>
      </c>
      <c r="P98" s="79">
        <f>+A!L47/(D!P$93)</f>
        <v>0.11435534195710297</v>
      </c>
      <c r="Q98" s="79">
        <f>+A!M47/(D!Q$93)</f>
        <v>0.13015528271881782</v>
      </c>
      <c r="R98" s="79">
        <f>+A!N47/(D!R$93)</f>
        <v>0.2146875001214707</v>
      </c>
      <c r="S98" s="79">
        <f>+A!O47/(D!S$93)</f>
        <v>0.19139890545117294</v>
      </c>
      <c r="T98" s="79">
        <f>+A!P47/(D!T$93)</f>
        <v>0.15546877819721575</v>
      </c>
      <c r="U98" s="79">
        <f>+A!Q47/(D!U$93)</f>
        <v>0.17535334253299256</v>
      </c>
      <c r="V98" s="79">
        <f>+A!R47/(D!V$93)</f>
        <v>0.2236013491747933</v>
      </c>
      <c r="W98" s="79">
        <f>+A!S47/(D!W$93)</f>
        <v>0.24788359695693343</v>
      </c>
      <c r="X98" s="79">
        <f>+A!T47/(D!X$93)</f>
        <v>0.3140920912334948</v>
      </c>
      <c r="Y98" s="79">
        <f>+A!U47/(D!Y$93)</f>
        <v>0.17534111220172482</v>
      </c>
      <c r="Z98" s="79">
        <f>+A!V47/(D!Z$93)</f>
        <v>0.15407408152263766</v>
      </c>
      <c r="AA98" s="79">
        <f>+A!W47/(D!AA$93)</f>
        <v>0.229802089656299</v>
      </c>
      <c r="AB98" s="79">
        <f>+A!X47/(D!AB$93)</f>
        <v>0.26302060385308001</v>
      </c>
      <c r="AC98" s="79">
        <f>+A!Y47/(D!AC$93)</f>
        <v>0.34803204667865911</v>
      </c>
    </row>
    <row r="99" spans="6:29" x14ac:dyDescent="0.25">
      <c r="F99" s="186" t="s">
        <v>18</v>
      </c>
      <c r="G99" s="187"/>
      <c r="H99" s="80">
        <f>+A!D48/(D!H$93)</f>
        <v>0</v>
      </c>
      <c r="I99" s="80">
        <f>+A!E48/(D!I$93)</f>
        <v>0</v>
      </c>
      <c r="J99" s="80">
        <f>+A!F48/(D!J$93)</f>
        <v>0</v>
      </c>
      <c r="K99" s="80">
        <f>+A!G48/(D!K$93)</f>
        <v>0</v>
      </c>
      <c r="L99" s="80">
        <f>+A!H48/(D!L$93)</f>
        <v>0</v>
      </c>
      <c r="M99" s="80">
        <f>+A!I48/(D!M$93)</f>
        <v>0</v>
      </c>
      <c r="N99" s="80">
        <f>+A!J48/(D!N$93)</f>
        <v>0</v>
      </c>
      <c r="O99" s="80">
        <f>+A!K48/(D!O$93)</f>
        <v>0</v>
      </c>
      <c r="P99" s="80">
        <f>+A!L48/(D!P$93)</f>
        <v>0</v>
      </c>
      <c r="Q99" s="80">
        <f>+A!M48/(D!Q$93)</f>
        <v>0</v>
      </c>
      <c r="R99" s="80">
        <f>+A!N48/(D!R$93)</f>
        <v>0</v>
      </c>
      <c r="S99" s="80">
        <f>+A!O48/(D!S$93)</f>
        <v>0</v>
      </c>
      <c r="T99" s="80">
        <f>+A!P48/(D!T$93)</f>
        <v>0</v>
      </c>
      <c r="U99" s="80">
        <f>+A!Q48/(D!U$93)</f>
        <v>0</v>
      </c>
      <c r="V99" s="80">
        <f>+A!R48/(D!V$93)</f>
        <v>0</v>
      </c>
      <c r="W99" s="80">
        <f>+A!S48/(D!W$93)</f>
        <v>0</v>
      </c>
      <c r="X99" s="80">
        <f>+A!T48/(D!X$93)</f>
        <v>0</v>
      </c>
      <c r="Y99" s="80">
        <f>+A!U48/(D!Y$93)</f>
        <v>0</v>
      </c>
      <c r="Z99" s="80">
        <f>+A!V48/(D!Z$93)</f>
        <v>3.1307612202964965E-4</v>
      </c>
      <c r="AA99" s="80">
        <f>+A!W48/(D!AA$93)</f>
        <v>0</v>
      </c>
      <c r="AB99" s="80">
        <f>+A!X48/(D!AB$93)</f>
        <v>4.1163614208219066E-7</v>
      </c>
      <c r="AC99" s="80">
        <f>+A!Y48/(D!AC$93)</f>
        <v>0</v>
      </c>
    </row>
    <row r="100" spans="6:29" x14ac:dyDescent="0.25">
      <c r="F100" s="182" t="s">
        <v>19</v>
      </c>
      <c r="G100" s="183"/>
      <c r="H100" s="80">
        <f>+A!D49/(D!H$93)</f>
        <v>4.499138908589622E-2</v>
      </c>
      <c r="I100" s="80">
        <f>+A!E49/(D!I$93)</f>
        <v>1.8890458374764347E-2</v>
      </c>
      <c r="J100" s="80">
        <f>+A!F49/(D!J$93)</f>
        <v>1.3260008628608683E-2</v>
      </c>
      <c r="K100" s="80">
        <f>+A!G49/(D!K$93)</f>
        <v>7.8187500846677027E-3</v>
      </c>
      <c r="L100" s="80">
        <f>+A!H49/(D!L$93)</f>
        <v>7.3889695250166101E-2</v>
      </c>
      <c r="M100" s="80">
        <f>+A!I49/(D!M$93)</f>
        <v>3.0018127361318942E-2</v>
      </c>
      <c r="N100" s="80">
        <f>+A!J49/(D!N$93)</f>
        <v>2.308392200411731E-2</v>
      </c>
      <c r="O100" s="80">
        <f>+A!K49/(D!O$93)</f>
        <v>2.0431999337760826E-2</v>
      </c>
      <c r="P100" s="80">
        <f>+A!L49/(D!P$93)</f>
        <v>2.0357421612438639E-2</v>
      </c>
      <c r="Q100" s="80">
        <f>+A!M49/(D!Q$93)</f>
        <v>3.4892186645769138E-2</v>
      </c>
      <c r="R100" s="80">
        <f>+A!N49/(D!R$93)</f>
        <v>4.2983724849683082E-2</v>
      </c>
      <c r="S100" s="80">
        <f>+A!O49/(D!S$93)</f>
        <v>0.16243155341246371</v>
      </c>
      <c r="T100" s="80">
        <f>+A!P49/(D!T$93)</f>
        <v>0.19566904295618034</v>
      </c>
      <c r="U100" s="80">
        <f>+A!Q49/(D!U$93)</f>
        <v>0.12679285964171139</v>
      </c>
      <c r="V100" s="80">
        <f>+A!R49/(D!V$93)</f>
        <v>0.10015481005455994</v>
      </c>
      <c r="W100" s="80">
        <f>+A!S49/(D!W$93)</f>
        <v>0.19484852177790371</v>
      </c>
      <c r="X100" s="80">
        <f>+A!T49/(D!X$93)</f>
        <v>0.19220122797623063</v>
      </c>
      <c r="Y100" s="80">
        <f>+A!U49/(D!Y$93)</f>
        <v>0.10251097147323633</v>
      </c>
      <c r="Z100" s="80">
        <f>+A!V49/(D!Z$93)</f>
        <v>8.2377690041004675E-2</v>
      </c>
      <c r="AA100" s="80">
        <f>+A!W49/(D!AA$93)</f>
        <v>0.11237023351088876</v>
      </c>
      <c r="AB100" s="80">
        <f>+A!X49/(D!AB$93)</f>
        <v>0.18140874759706296</v>
      </c>
      <c r="AC100" s="80">
        <f>+A!Y49/(D!AC$93)</f>
        <v>0.25579453730811819</v>
      </c>
    </row>
    <row r="101" spans="6:29" x14ac:dyDescent="0.25">
      <c r="F101" s="186" t="s">
        <v>20</v>
      </c>
      <c r="G101" s="187"/>
      <c r="H101" s="80">
        <f>+A!D50/(D!H$93)</f>
        <v>0</v>
      </c>
      <c r="I101" s="80">
        <f>+A!E50/(D!I$93)</f>
        <v>0</v>
      </c>
      <c r="J101" s="80">
        <f>+A!F50/(D!J$93)</f>
        <v>0</v>
      </c>
      <c r="K101" s="80">
        <f>+A!G50/(D!K$93)</f>
        <v>1.8548655314104118E-2</v>
      </c>
      <c r="L101" s="80">
        <f>+A!H50/(D!L$93)</f>
        <v>0</v>
      </c>
      <c r="M101" s="80">
        <f>+A!I50/(D!M$93)</f>
        <v>0</v>
      </c>
      <c r="N101" s="80">
        <f>+A!J50/(D!N$93)</f>
        <v>0</v>
      </c>
      <c r="O101" s="80">
        <f>+A!K50/(D!O$93)</f>
        <v>0</v>
      </c>
      <c r="P101" s="80">
        <f>+A!L50/(D!P$93)</f>
        <v>0</v>
      </c>
      <c r="Q101" s="80">
        <f>+A!M50/(D!Q$93)</f>
        <v>0</v>
      </c>
      <c r="R101" s="80">
        <f>+A!N50/(D!R$93)</f>
        <v>0</v>
      </c>
      <c r="S101" s="80">
        <f>+A!O50/(D!S$93)</f>
        <v>0</v>
      </c>
      <c r="T101" s="80">
        <f>+A!P50/(D!T$93)</f>
        <v>0</v>
      </c>
      <c r="U101" s="80">
        <f>+A!Q50/(D!U$93)</f>
        <v>0</v>
      </c>
      <c r="V101" s="80">
        <f>+A!R50/(D!V$93)</f>
        <v>5.3809383752642941E-4</v>
      </c>
      <c r="W101" s="80">
        <f>+A!S50/(D!W$93)</f>
        <v>0.57891061923424181</v>
      </c>
      <c r="X101" s="80">
        <f>+A!T50/(D!X$93)</f>
        <v>0.14665800879021335</v>
      </c>
      <c r="Y101" s="80">
        <f>+A!U50/(D!Y$93)</f>
        <v>0.47286178564347431</v>
      </c>
      <c r="Z101" s="80">
        <f>+A!V50/(D!Z$93)</f>
        <v>0.18981618346733567</v>
      </c>
      <c r="AA101" s="80">
        <f>+A!W50/(D!AA$93)</f>
        <v>0.7992211245172951</v>
      </c>
      <c r="AB101" s="80">
        <f>+A!X50/(D!AB$93)</f>
        <v>0.16403818950396265</v>
      </c>
      <c r="AC101" s="80">
        <f>+A!Y50/(D!AC$93)</f>
        <v>0.61782577791726279</v>
      </c>
    </row>
    <row r="102" spans="6:29" x14ac:dyDescent="0.25">
      <c r="F102" s="182" t="s">
        <v>21</v>
      </c>
      <c r="G102" s="183"/>
      <c r="H102" s="80">
        <f>+A!D51/(D!H$93)</f>
        <v>0</v>
      </c>
      <c r="I102" s="80">
        <f>+A!E51/(D!I$93)</f>
        <v>0</v>
      </c>
      <c r="J102" s="80">
        <f>+A!F51/(D!J$93)</f>
        <v>0</v>
      </c>
      <c r="K102" s="80">
        <f>+A!G51/(D!K$93)</f>
        <v>0</v>
      </c>
      <c r="L102" s="80">
        <f>+A!H51/(D!L$93)</f>
        <v>0</v>
      </c>
      <c r="M102" s="80">
        <f>+A!I51/(D!M$93)</f>
        <v>0</v>
      </c>
      <c r="N102" s="80">
        <f>+A!J51/(D!N$93)</f>
        <v>0</v>
      </c>
      <c r="O102" s="80">
        <f>+A!K51/(D!O$93)</f>
        <v>0</v>
      </c>
      <c r="P102" s="80">
        <f>+A!L51/(D!P$93)</f>
        <v>0</v>
      </c>
      <c r="Q102" s="80">
        <f>+A!M51/(D!Q$93)</f>
        <v>1.2938729549197107E-4</v>
      </c>
      <c r="R102" s="80">
        <f>+A!N51/(D!R$93)</f>
        <v>2.3602293500805512E-4</v>
      </c>
      <c r="S102" s="80">
        <f>+A!O51/(D!S$93)</f>
        <v>2.3637348832450283E-4</v>
      </c>
      <c r="T102" s="80">
        <f>+A!P51/(D!T$93)</f>
        <v>3.3542655380400477E-4</v>
      </c>
      <c r="U102" s="80">
        <f>+A!Q51/(D!U$93)</f>
        <v>2.7381479004388783E-4</v>
      </c>
      <c r="V102" s="80">
        <f>+A!R51/(D!V$93)</f>
        <v>7.4883136191971819E-4</v>
      </c>
      <c r="W102" s="80">
        <f>+A!S51/(D!W$93)</f>
        <v>2.6455118199528741E-4</v>
      </c>
      <c r="X102" s="80">
        <f>+A!T51/(D!X$93)</f>
        <v>7.0739796714276953E-4</v>
      </c>
      <c r="Y102" s="80">
        <f>+A!U51/(D!Y$93)</f>
        <v>0</v>
      </c>
      <c r="Z102" s="80">
        <f>+A!V51/(D!Z$93)</f>
        <v>3.3023324797374232E-4</v>
      </c>
      <c r="AA102" s="80">
        <f>+A!W51/(D!AA$93)</f>
        <v>9.0326247734342496E-5</v>
      </c>
      <c r="AB102" s="80">
        <f>+A!X51/(D!AB$93)</f>
        <v>2.7790928072442299E-4</v>
      </c>
      <c r="AC102" s="80">
        <f>+A!Y51/(D!AC$93)</f>
        <v>2.1524977466600974E-4</v>
      </c>
    </row>
    <row r="103" spans="6:29" x14ac:dyDescent="0.25">
      <c r="F103" s="186" t="s">
        <v>22</v>
      </c>
      <c r="G103" s="187"/>
      <c r="H103" s="80">
        <f>+A!D52/(D!H$93)</f>
        <v>3.8284446625390148E-3</v>
      </c>
      <c r="I103" s="80">
        <f>+A!E52/(D!I$93)</f>
        <v>4.1237397011811651E-2</v>
      </c>
      <c r="J103" s="80">
        <f>+A!F52/(D!J$93)</f>
        <v>2.8164052588357719E-2</v>
      </c>
      <c r="K103" s="80">
        <f>+A!G52/(D!K$93)</f>
        <v>9.1624922066051379E-4</v>
      </c>
      <c r="L103" s="80">
        <f>+A!H52/(D!L$93)</f>
        <v>3.2504360824879071E-2</v>
      </c>
      <c r="M103" s="80">
        <f>+A!I52/(D!M$93)</f>
        <v>5.1777727680824438E-4</v>
      </c>
      <c r="N103" s="80">
        <f>+A!J52/(D!N$93)</f>
        <v>9.9037054980881181E-3</v>
      </c>
      <c r="O103" s="80">
        <f>+A!K52/(D!O$93)</f>
        <v>2.703116829289956E-2</v>
      </c>
      <c r="P103" s="80">
        <f>+A!L52/(D!P$93)</f>
        <v>1.3581408329251504E-3</v>
      </c>
      <c r="Q103" s="80">
        <f>+A!M52/(D!Q$93)</f>
        <v>6.8674006849448615E-4</v>
      </c>
      <c r="R103" s="80">
        <f>+A!N52/(D!R$93)</f>
        <v>7.602295120497654E-4</v>
      </c>
      <c r="S103" s="80">
        <f>+A!O52/(D!S$93)</f>
        <v>1.6904406976608365E-3</v>
      </c>
      <c r="T103" s="80">
        <f>+A!P52/(D!T$93)</f>
        <v>4.0520403232592226E-4</v>
      </c>
      <c r="U103" s="80">
        <f>+A!Q52/(D!U$93)</f>
        <v>5.6864748631393891E-4</v>
      </c>
      <c r="V103" s="80">
        <f>+A!R52/(D!V$93)</f>
        <v>3.2905136560230419E-2</v>
      </c>
      <c r="W103" s="80">
        <f>+A!S52/(D!W$93)</f>
        <v>2.8917721748124875E-2</v>
      </c>
      <c r="X103" s="80">
        <f>+A!T52/(D!X$93)</f>
        <v>2.7433360765417154E-2</v>
      </c>
      <c r="Y103" s="80">
        <f>+A!U52/(D!Y$93)</f>
        <v>1.997471185660514E-2</v>
      </c>
      <c r="Z103" s="80">
        <f>+A!V52/(D!Z$93)</f>
        <v>2.3724970022670468E-2</v>
      </c>
      <c r="AA103" s="80">
        <f>+A!W52/(D!AA$93)</f>
        <v>2.1883582056147096E-2</v>
      </c>
      <c r="AB103" s="80">
        <f>+A!X52/(D!AB$93)</f>
        <v>3.2437967377335383E-2</v>
      </c>
      <c r="AC103" s="80">
        <f>+A!Y52/(D!AC$93)</f>
        <v>3.3775412129911378E-2</v>
      </c>
    </row>
    <row r="104" spans="6:29" x14ac:dyDescent="0.25">
      <c r="F104" s="182" t="s">
        <v>23</v>
      </c>
      <c r="G104" s="183"/>
      <c r="H104" s="80">
        <f>+A!D53/(D!H$93)</f>
        <v>1.9723928886125508E-2</v>
      </c>
      <c r="I104" s="80">
        <f>+A!E53/(D!I$93)</f>
        <v>1.5999560020616935E-2</v>
      </c>
      <c r="J104" s="80">
        <f>+A!F53/(D!J$93)</f>
        <v>0.13070681860397412</v>
      </c>
      <c r="K104" s="80">
        <f>+A!G53/(D!K$93)</f>
        <v>0.16272468934615528</v>
      </c>
      <c r="L104" s="80">
        <f>+A!H53/(D!L$93)</f>
        <v>0.21385531367529595</v>
      </c>
      <c r="M104" s="80">
        <f>+A!I53/(D!M$93)</f>
        <v>0.26883872405686449</v>
      </c>
      <c r="N104" s="80">
        <f>+A!J53/(D!N$93)</f>
        <v>0.3058813064875236</v>
      </c>
      <c r="O104" s="80">
        <f>+A!K53/(D!O$93)</f>
        <v>0.32621847722584918</v>
      </c>
      <c r="P104" s="80">
        <f>+A!L53/(D!P$93)</f>
        <v>0.65708432423428531</v>
      </c>
      <c r="Q104" s="80">
        <f>+A!M53/(D!Q$93)</f>
        <v>0.61994955732294443</v>
      </c>
      <c r="R104" s="80">
        <f>+A!N53/(D!R$93)</f>
        <v>0.66349646767720027</v>
      </c>
      <c r="S104" s="80">
        <f>+A!O53/(D!S$93)</f>
        <v>0.87732401639773039</v>
      </c>
      <c r="T104" s="80">
        <f>+A!P53/(D!T$93)</f>
        <v>0.17434766729787038</v>
      </c>
      <c r="U104" s="80">
        <f>+A!Q53/(D!U$93)</f>
        <v>0.15228859226199543</v>
      </c>
      <c r="V104" s="80">
        <f>+A!R53/(D!V$93)</f>
        <v>9.2390589587850125E-2</v>
      </c>
      <c r="W104" s="80">
        <f>+A!S53/(D!W$93)</f>
        <v>0.24129425836715576</v>
      </c>
      <c r="X104" s="80">
        <f>+A!T53/(D!X$93)</f>
        <v>0.13269092082060321</v>
      </c>
      <c r="Y104" s="80">
        <f>+A!U53/(D!Y$93)</f>
        <v>0.12481666233329972</v>
      </c>
      <c r="Z104" s="80">
        <f>+A!V53/(D!Z$93)</f>
        <v>0.14580282653262477</v>
      </c>
      <c r="AA104" s="80">
        <f>+A!W53/(D!AA$93)</f>
        <v>0.20205338300468786</v>
      </c>
      <c r="AB104" s="80">
        <f>+A!X53/(D!AB$93)</f>
        <v>0.13498386778424171</v>
      </c>
      <c r="AC104" s="80">
        <f>+A!Y53/(D!AC$93)</f>
        <v>0.15778538137271125</v>
      </c>
    </row>
    <row r="105" spans="6:29" x14ac:dyDescent="0.25">
      <c r="F105" s="186" t="s">
        <v>24</v>
      </c>
      <c r="G105" s="187"/>
      <c r="H105" s="80">
        <f>+A!D54/(D!H$93)</f>
        <v>1.1080209112580762E-4</v>
      </c>
      <c r="I105" s="80">
        <f>+A!E54/(D!I$93)</f>
        <v>0</v>
      </c>
      <c r="J105" s="80">
        <f>+A!F54/(D!J$93)</f>
        <v>8.6780823857356162E-5</v>
      </c>
      <c r="K105" s="80">
        <f>+A!G54/(D!K$93)</f>
        <v>1.4109581785800881E-5</v>
      </c>
      <c r="L105" s="80">
        <f>+A!H54/(D!L$93)</f>
        <v>2.6339496209629658E-4</v>
      </c>
      <c r="M105" s="80">
        <f>+A!I54/(D!M$93)</f>
        <v>3.7762831611606904E-5</v>
      </c>
      <c r="N105" s="80">
        <f>+A!J54/(D!N$93)</f>
        <v>3.8903890435065591E-4</v>
      </c>
      <c r="O105" s="80">
        <f>+A!K54/(D!O$93)</f>
        <v>6.6891382681811315E-4</v>
      </c>
      <c r="P105" s="80">
        <f>+A!L54/(D!P$93)</f>
        <v>1.6501102199636495E-3</v>
      </c>
      <c r="Q105" s="80">
        <f>+A!M54/(D!Q$93)</f>
        <v>2.3396738724104993E-3</v>
      </c>
      <c r="R105" s="80">
        <f>+A!N54/(D!R$93)</f>
        <v>2.9203309538929191E-3</v>
      </c>
      <c r="S105" s="80">
        <f>+A!O54/(D!S$93)</f>
        <v>1.3316305151212039E-4</v>
      </c>
      <c r="T105" s="80">
        <f>+A!P54/(D!T$93)</f>
        <v>6.4298647139874536E-4</v>
      </c>
      <c r="U105" s="80">
        <f>+A!Q54/(D!U$93)</f>
        <v>1.7165333851681048E-3</v>
      </c>
      <c r="V105" s="80">
        <f>+A!R54/(D!V$93)</f>
        <v>6.8304190808426488E-5</v>
      </c>
      <c r="W105" s="80">
        <f>+A!S54/(D!W$93)</f>
        <v>2.7497560860009833E-4</v>
      </c>
      <c r="X105" s="80">
        <f>+A!T54/(D!X$93)</f>
        <v>3.8249911322258323E-4</v>
      </c>
      <c r="Y105" s="80">
        <f>+A!U54/(D!Y$93)</f>
        <v>2.0239966629847649E-3</v>
      </c>
      <c r="Z105" s="80">
        <f>+A!V54/(D!Z$93)</f>
        <v>4.3994889943870273E-4</v>
      </c>
      <c r="AA105" s="80">
        <f>+A!W54/(D!AA$93)</f>
        <v>9.0297955504877391E-4</v>
      </c>
      <c r="AB105" s="80">
        <f>+A!X54/(D!AB$93)</f>
        <v>4.93620340380227E-4</v>
      </c>
      <c r="AC105" s="80">
        <f>+A!Y54/(D!AC$93)</f>
        <v>1.1024753590327758E-3</v>
      </c>
    </row>
    <row r="106" spans="6:29" x14ac:dyDescent="0.25">
      <c r="F106" s="182" t="s">
        <v>25</v>
      </c>
      <c r="G106" s="183"/>
      <c r="H106" s="80">
        <f>+A!D55/(D!H$93)</f>
        <v>6.4393851378275455E-4</v>
      </c>
      <c r="I106" s="80">
        <f>+A!E55/(D!I$93)</f>
        <v>7.1871059552162475E-4</v>
      </c>
      <c r="J106" s="80">
        <f>+A!F55/(D!J$93)</f>
        <v>7.7095798895747598E-4</v>
      </c>
      <c r="K106" s="80">
        <f>+A!G55/(D!K$93)</f>
        <v>9.295359974609656E-4</v>
      </c>
      <c r="L106" s="80">
        <f>+A!H55/(D!L$93)</f>
        <v>6.5753017497013907E-5</v>
      </c>
      <c r="M106" s="80">
        <f>+A!I55/(D!M$93)</f>
        <v>4.9597254529973962E-4</v>
      </c>
      <c r="N106" s="80">
        <f>+A!J55/(D!N$93)</f>
        <v>1.3413568568117918E-3</v>
      </c>
      <c r="O106" s="80">
        <f>+A!K55/(D!O$93)</f>
        <v>3.8203516946637693E-3</v>
      </c>
      <c r="P106" s="80">
        <f>+A!L55/(D!P$93)</f>
        <v>3.1926527710183783E-3</v>
      </c>
      <c r="Q106" s="80">
        <f>+A!M55/(D!Q$93)</f>
        <v>4.5672143664727948E-3</v>
      </c>
      <c r="R106" s="80">
        <f>+A!N55/(D!R$93)</f>
        <v>2.4623674513458526E-3</v>
      </c>
      <c r="S106" s="80">
        <f>+A!O55/(D!S$93)</f>
        <v>3.4782550700498561E-3</v>
      </c>
      <c r="T106" s="80">
        <f>+A!P55/(D!T$93)</f>
        <v>7.6736423626493928E-3</v>
      </c>
      <c r="U106" s="80">
        <f>+A!Q55/(D!U$93)</f>
        <v>6.330783532942987E-3</v>
      </c>
      <c r="V106" s="80">
        <f>+A!R55/(D!V$93)</f>
        <v>7.6969042082836127E-3</v>
      </c>
      <c r="W106" s="80">
        <f>+A!S55/(D!W$93)</f>
        <v>5.8720112181339041E-3</v>
      </c>
      <c r="X106" s="80">
        <f>+A!T55/(D!X$93)</f>
        <v>8.8635887216024032E-3</v>
      </c>
      <c r="Y106" s="80">
        <f>+A!U55/(D!Y$93)</f>
        <v>1.125924463979149E-2</v>
      </c>
      <c r="Z106" s="80">
        <f>+A!V55/(D!Z$93)</f>
        <v>7.8790109492662182E-3</v>
      </c>
      <c r="AA106" s="80">
        <f>+A!W55/(D!AA$93)</f>
        <v>7.5654902304504897E-3</v>
      </c>
      <c r="AB106" s="80">
        <f>+A!X55/(D!AB$93)</f>
        <v>9.8650968357813975E-3</v>
      </c>
      <c r="AC106" s="80">
        <f>+A!Y55/(D!AC$93)</f>
        <v>8.6021315376312042E-3</v>
      </c>
    </row>
    <row r="107" spans="6:29" ht="15.75" thickBot="1" x14ac:dyDescent="0.3">
      <c r="F107" s="184" t="s">
        <v>26</v>
      </c>
      <c r="G107" s="185"/>
      <c r="H107" s="81">
        <f>+A!D56/(D!H$93)</f>
        <v>9.4476770458373771E-2</v>
      </c>
      <c r="I107" s="81">
        <f>+A!E56/(D!I$93)</f>
        <v>7.9205479051037628E-2</v>
      </c>
      <c r="J107" s="81">
        <f>+A!F56/(D!J$93)</f>
        <v>6.6481639704980874E-2</v>
      </c>
      <c r="K107" s="81">
        <f>+A!G56/(D!K$93)</f>
        <v>0</v>
      </c>
      <c r="L107" s="81">
        <f>+A!H56/(D!L$93)</f>
        <v>0</v>
      </c>
      <c r="M107" s="81">
        <f>+A!I56/(D!M$93)</f>
        <v>0</v>
      </c>
      <c r="N107" s="81">
        <f>+A!J56/(D!N$93)</f>
        <v>0</v>
      </c>
      <c r="O107" s="81">
        <f>+A!K56/(D!O$93)</f>
        <v>0</v>
      </c>
      <c r="P107" s="81">
        <f>+A!L56/(D!P$93)</f>
        <v>0</v>
      </c>
      <c r="Q107" s="81">
        <f>+A!M56/(D!Q$93)</f>
        <v>1.2820856253858503E-5</v>
      </c>
      <c r="R107" s="81">
        <f>+A!N56/(D!R$93)</f>
        <v>1.706395399228589E-5</v>
      </c>
      <c r="S107" s="81">
        <f>+A!O56/(D!S$93)</f>
        <v>3.6902605379553934E-5</v>
      </c>
      <c r="T107" s="81">
        <f>+A!P56/(D!T$93)</f>
        <v>6.8702347055712247E-5</v>
      </c>
      <c r="U107" s="81">
        <f>+A!Q56/(D!U$93)</f>
        <v>2.7870858490231979E-4</v>
      </c>
      <c r="V107" s="81">
        <f>+A!R56/(D!V$93)</f>
        <v>7.0570875494949944E-5</v>
      </c>
      <c r="W107" s="81">
        <f>+A!S56/(D!W$93)</f>
        <v>1.202014431370246E-4</v>
      </c>
      <c r="X107" s="81">
        <f>+A!T56/(D!X$93)</f>
        <v>2.744360180530865E-4</v>
      </c>
      <c r="Y107" s="81">
        <f>+A!U56/(D!Y$93)</f>
        <v>1.1632049681455499E-4</v>
      </c>
      <c r="Z107" s="81">
        <f>+A!V56/(D!Z$93)</f>
        <v>1.871449744056625E-4</v>
      </c>
      <c r="AA107" s="81">
        <f>+A!W56/(D!AA$93)</f>
        <v>2.2210986610264643E-4</v>
      </c>
      <c r="AB107" s="81">
        <f>+A!X56/(D!AB$93)</f>
        <v>2.5898430909219425E-4</v>
      </c>
      <c r="AC107" s="81">
        <f>+A!Y56/(D!AC$93)</f>
        <v>2.8286935848378589E-4</v>
      </c>
    </row>
    <row r="108" spans="6:29" x14ac:dyDescent="0.25">
      <c r="I108" s="88"/>
    </row>
    <row r="109" spans="6:29" ht="15.75" thickBot="1" x14ac:dyDescent="0.3"/>
    <row r="110" spans="6:29" ht="15.75" thickBot="1" x14ac:dyDescent="0.3">
      <c r="F110" s="8" t="s">
        <v>15</v>
      </c>
      <c r="G110" s="9"/>
      <c r="H110" s="18">
        <v>1995</v>
      </c>
      <c r="I110" s="10">
        <v>1996</v>
      </c>
      <c r="J110" s="18">
        <v>1997</v>
      </c>
      <c r="K110" s="10">
        <v>1998</v>
      </c>
      <c r="L110" s="18">
        <v>1999</v>
      </c>
      <c r="M110" s="10">
        <v>2000</v>
      </c>
      <c r="N110" s="18">
        <v>2001</v>
      </c>
      <c r="O110" s="10">
        <v>2002</v>
      </c>
      <c r="P110" s="18">
        <v>2003</v>
      </c>
      <c r="Q110" s="10">
        <v>2004</v>
      </c>
      <c r="R110" s="18">
        <v>2005</v>
      </c>
      <c r="S110" s="10">
        <v>2006</v>
      </c>
      <c r="T110" s="18">
        <v>2007</v>
      </c>
      <c r="U110" s="10">
        <v>2008</v>
      </c>
      <c r="V110" s="18">
        <v>2009</v>
      </c>
      <c r="W110" s="10">
        <v>2010</v>
      </c>
      <c r="X110" s="18">
        <v>2011</v>
      </c>
      <c r="Y110" s="10">
        <v>2012</v>
      </c>
      <c r="Z110" s="18">
        <v>2013</v>
      </c>
      <c r="AA110" s="10">
        <v>2014</v>
      </c>
      <c r="AB110" s="18">
        <v>2015</v>
      </c>
      <c r="AC110" s="11">
        <v>2016</v>
      </c>
    </row>
    <row r="111" spans="6:29" ht="15.75" thickBot="1" x14ac:dyDescent="0.3">
      <c r="F111" s="159" t="s">
        <v>27</v>
      </c>
      <c r="G111" s="160"/>
      <c r="H111" s="77">
        <f>+B!E46/(D!H$93)</f>
        <v>2.4805541091512566</v>
      </c>
      <c r="I111" s="77">
        <f>+B!F46/(D!I$93)</f>
        <v>1.8756500929710582</v>
      </c>
      <c r="J111" s="77">
        <f>+B!G46/(D!J$93)</f>
        <v>2.7348425351648951</v>
      </c>
      <c r="K111" s="77">
        <f>+B!H46/(D!K$93)</f>
        <v>3.0495244510155195</v>
      </c>
      <c r="L111" s="77">
        <f>+B!I46/(D!L$93)</f>
        <v>2.1394121145880289</v>
      </c>
      <c r="M111" s="77">
        <f>+B!J46/(D!M$93)</f>
        <v>2.4874378484041637</v>
      </c>
      <c r="N111" s="77">
        <f>+B!K46/(D!N$93)</f>
        <v>2.7114168522608928</v>
      </c>
      <c r="O111" s="77">
        <f>+B!L46/(D!O$93)</f>
        <v>3.1807537318433119</v>
      </c>
      <c r="P111" s="77">
        <f>+B!M46/(D!P$93)</f>
        <v>3.5674517767255045</v>
      </c>
      <c r="Q111" s="77">
        <f>+B!N46/(D!Q$93)</f>
        <v>4.3297770969125295</v>
      </c>
      <c r="R111" s="77">
        <f>+B!O46/(D!R$93)</f>
        <v>4.0508368665888348</v>
      </c>
      <c r="S111" s="77">
        <f>+B!P46/(D!S$93)</f>
        <v>4.6786210496970337</v>
      </c>
      <c r="T111" s="77">
        <f>+B!Q46/(D!T$93)</f>
        <v>4.3243017174042073</v>
      </c>
      <c r="U111" s="77">
        <f>+B!R46/(D!U$93)</f>
        <v>3.7700243223528078</v>
      </c>
      <c r="V111" s="77">
        <f>+B!S46/(D!V$93)</f>
        <v>2.9069729825206454</v>
      </c>
      <c r="W111" s="77">
        <f>+B!T46/(D!W$93)</f>
        <v>3.276795054598169</v>
      </c>
      <c r="X111" s="77">
        <f>+B!U46/(D!X$93)</f>
        <v>3.6789529165363359</v>
      </c>
      <c r="Y111" s="77">
        <f>+B!V46/(D!Y$93)</f>
        <v>3.4845984879916965</v>
      </c>
      <c r="Z111" s="77">
        <f>+B!W46/(D!Z$93)</f>
        <v>3.4098781453626992</v>
      </c>
      <c r="AA111" s="77">
        <f>+B!X46/(D!AA$93)</f>
        <v>3.9674654515816212</v>
      </c>
      <c r="AB111" s="77">
        <f>+B!Y46/(D!AB$93)</f>
        <v>3.9632477080683852</v>
      </c>
      <c r="AC111" s="77">
        <f>+B!Z46/(D!AC$93)</f>
        <v>3.1469796314430916</v>
      </c>
    </row>
    <row r="112" spans="6:29" x14ac:dyDescent="0.25">
      <c r="F112" s="182" t="s">
        <v>17</v>
      </c>
      <c r="G112" s="183"/>
      <c r="H112" s="79">
        <f>+B!E47/(D!H$93)</f>
        <v>1.1775711136087429E-2</v>
      </c>
      <c r="I112" s="79">
        <f>+B!F47/(D!I$93)</f>
        <v>7.5719346701890898E-3</v>
      </c>
      <c r="J112" s="79">
        <f>+B!G47/(D!J$93)</f>
        <v>4.9315247044107819E-3</v>
      </c>
      <c r="K112" s="79">
        <f>+B!H47/(D!K$93)</f>
        <v>2.019741429153633E-2</v>
      </c>
      <c r="L112" s="79">
        <f>+B!I47/(D!L$93)</f>
        <v>4.8389440527844803E-3</v>
      </c>
      <c r="M112" s="79">
        <f>+B!J47/(D!M$93)</f>
        <v>3.0174724978516382E-3</v>
      </c>
      <c r="N112" s="79">
        <f>+B!K47/(D!N$93)</f>
        <v>1.2343240620563999E-3</v>
      </c>
      <c r="O112" s="79">
        <f>+B!L47/(D!O$93)</f>
        <v>1.0815514286063679E-3</v>
      </c>
      <c r="P112" s="79">
        <f>+B!M47/(D!P$93)</f>
        <v>7.0048361712166574E-4</v>
      </c>
      <c r="Q112" s="79">
        <f>+B!N47/(D!Q$93)</f>
        <v>8.2838447839304408E-4</v>
      </c>
      <c r="R112" s="79">
        <f>+B!O47/(D!R$93)</f>
        <v>7.4678849271157929E-4</v>
      </c>
      <c r="S112" s="79">
        <f>+B!P47/(D!S$93)</f>
        <v>8.0855453516871648E-4</v>
      </c>
      <c r="T112" s="79">
        <f>+B!Q47/(D!T$93)</f>
        <v>6.1994587374406105E-4</v>
      </c>
      <c r="U112" s="79">
        <f>+B!R47/(D!U$93)</f>
        <v>1.6110995669618215E-4</v>
      </c>
      <c r="V112" s="79">
        <f>+B!S47/(D!V$93)</f>
        <v>8.2302037938598673E-5</v>
      </c>
      <c r="W112" s="79">
        <f>+B!T47/(D!W$93)</f>
        <v>1.9086595530239076E-4</v>
      </c>
      <c r="X112" s="79">
        <f>+B!U47/(D!X$93)</f>
        <v>2.4572234841843926E-4</v>
      </c>
      <c r="Y112" s="79">
        <f>+B!V47/(D!Y$93)</f>
        <v>5.0411310675925868E-3</v>
      </c>
      <c r="Z112" s="79">
        <f>+B!W47/(D!Z$93)</f>
        <v>5.8216129949162348E-3</v>
      </c>
      <c r="AA112" s="79">
        <f>+B!X47/(D!AA$93)</f>
        <v>3.783496049166188E-3</v>
      </c>
      <c r="AB112" s="79">
        <f>+B!Y47/(D!AB$93)</f>
        <v>2.3207016600238703E-3</v>
      </c>
      <c r="AC112" s="79">
        <f>+B!Z47/(D!AC$93)</f>
        <v>6.1704569574046993E-3</v>
      </c>
    </row>
    <row r="113" spans="6:29" x14ac:dyDescent="0.25">
      <c r="F113" s="186" t="s">
        <v>18</v>
      </c>
      <c r="G113" s="187"/>
      <c r="H113" s="80">
        <f>+B!E48/(D!H$93)</f>
        <v>0</v>
      </c>
      <c r="I113" s="80">
        <f>+B!F48/(D!I$93)</f>
        <v>0</v>
      </c>
      <c r="J113" s="80">
        <f>+B!G48/(D!J$93)</f>
        <v>5.0722153961570533E-6</v>
      </c>
      <c r="K113" s="80">
        <f>+B!H48/(D!K$93)</f>
        <v>0</v>
      </c>
      <c r="L113" s="80">
        <f>+B!I48/(D!L$93)</f>
        <v>0</v>
      </c>
      <c r="M113" s="80">
        <f>+B!J48/(D!M$93)</f>
        <v>8.0991863133059354E-5</v>
      </c>
      <c r="N113" s="80">
        <f>+B!K48/(D!N$93)</f>
        <v>0</v>
      </c>
      <c r="O113" s="80">
        <f>+B!L48/(D!O$93)</f>
        <v>0</v>
      </c>
      <c r="P113" s="80">
        <f>+B!M48/(D!P$93)</f>
        <v>1.9327327845196353E-6</v>
      </c>
      <c r="Q113" s="80">
        <f>+B!N48/(D!Q$93)</f>
        <v>1.9730964654505756E-5</v>
      </c>
      <c r="R113" s="80">
        <f>+B!O48/(D!R$93)</f>
        <v>0</v>
      </c>
      <c r="S113" s="80">
        <f>+B!P48/(D!S$93)</f>
        <v>9.2687043844979627E-6</v>
      </c>
      <c r="T113" s="80">
        <f>+B!Q48/(D!T$93)</f>
        <v>1.5829985005103551E-4</v>
      </c>
      <c r="U113" s="80">
        <f>+B!R48/(D!U$93)</f>
        <v>1.3275135818237112E-4</v>
      </c>
      <c r="V113" s="80">
        <f>+B!S48/(D!V$93)</f>
        <v>2.3538023602300224E-4</v>
      </c>
      <c r="W113" s="80">
        <f>+B!T48/(D!W$93)</f>
        <v>5.218066590071275E-4</v>
      </c>
      <c r="X113" s="80">
        <f>+B!U48/(D!X$93)</f>
        <v>2.1063627742597926E-3</v>
      </c>
      <c r="Y113" s="80">
        <f>+B!V48/(D!Y$93)</f>
        <v>2.5036432130952665E-3</v>
      </c>
      <c r="Z113" s="80">
        <f>+B!W48/(D!Z$93)</f>
        <v>3.4043467568708949E-3</v>
      </c>
      <c r="AA113" s="80">
        <f>+B!X48/(D!AA$93)</f>
        <v>4.8084600634806787E-3</v>
      </c>
      <c r="AB113" s="80">
        <f>+B!Y48/(D!AB$93)</f>
        <v>7.9196872767950434E-3</v>
      </c>
      <c r="AC113" s="80">
        <f>+B!Z48/(D!AC$93)</f>
        <v>6.8038683625752444E-3</v>
      </c>
    </row>
    <row r="114" spans="6:29" x14ac:dyDescent="0.25">
      <c r="F114" s="182" t="s">
        <v>19</v>
      </c>
      <c r="G114" s="183"/>
      <c r="H114" s="80">
        <f>+B!E49/(D!H$93)</f>
        <v>6.6906410406604383E-3</v>
      </c>
      <c r="I114" s="80">
        <f>+B!F49/(D!I$93)</f>
        <v>4.6524031658663756E-3</v>
      </c>
      <c r="J114" s="80">
        <f>+B!G49/(D!J$93)</f>
        <v>2.8015317606759505E-3</v>
      </c>
      <c r="K114" s="80">
        <f>+B!H49/(D!K$93)</f>
        <v>5.6935768626321347E-3</v>
      </c>
      <c r="L114" s="80">
        <f>+B!I49/(D!L$93)</f>
        <v>1.5817934350529663E-2</v>
      </c>
      <c r="M114" s="80">
        <f>+B!J49/(D!M$93)</f>
        <v>3.0499743623338977E-2</v>
      </c>
      <c r="N114" s="80">
        <f>+B!K49/(D!N$93)</f>
        <v>5.4494651257113759E-2</v>
      </c>
      <c r="O114" s="80">
        <f>+B!L49/(D!O$93)</f>
        <v>2.8902072550404972E-2</v>
      </c>
      <c r="P114" s="80">
        <f>+B!M49/(D!P$93)</f>
        <v>2.9502880798396157E-2</v>
      </c>
      <c r="Q114" s="80">
        <f>+B!N49/(D!Q$93)</f>
        <v>1.5366312983609414E-2</v>
      </c>
      <c r="R114" s="80">
        <f>+B!O49/(D!R$93)</f>
        <v>8.8925511027340386E-3</v>
      </c>
      <c r="S114" s="80">
        <f>+B!P49/(D!S$93)</f>
        <v>1.8128607857035458E-2</v>
      </c>
      <c r="T114" s="80">
        <f>+B!Q49/(D!T$93)</f>
        <v>1.0229037009125617E-2</v>
      </c>
      <c r="U114" s="80">
        <f>+B!R49/(D!U$93)</f>
        <v>1.7662677025472258E-2</v>
      </c>
      <c r="V114" s="80">
        <f>+B!S49/(D!V$93)</f>
        <v>1.8719697750048846E-2</v>
      </c>
      <c r="W114" s="80">
        <f>+B!T49/(D!W$93)</f>
        <v>2.3081945167922131E-2</v>
      </c>
      <c r="X114" s="80">
        <f>+B!U49/(D!X$93)</f>
        <v>2.3383889616425551E-2</v>
      </c>
      <c r="Y114" s="80">
        <f>+B!V49/(D!Y$93)</f>
        <v>1.8828655092587767E-2</v>
      </c>
      <c r="Z114" s="80">
        <f>+B!W49/(D!Z$93)</f>
        <v>1.4506088275776111E-2</v>
      </c>
      <c r="AA114" s="80">
        <f>+B!X49/(D!AA$93)</f>
        <v>1.5564131849878147E-2</v>
      </c>
      <c r="AB114" s="80">
        <f>+B!Y49/(D!AB$93)</f>
        <v>3.5872638765062075E-2</v>
      </c>
      <c r="AC114" s="80">
        <f>+B!Z49/(D!AC$93)</f>
        <v>3.3134913059463172E-2</v>
      </c>
    </row>
    <row r="115" spans="6:29" x14ac:dyDescent="0.25">
      <c r="F115" s="186" t="s">
        <v>20</v>
      </c>
      <c r="G115" s="187"/>
      <c r="H115" s="80">
        <f>+B!E50/(D!H$93)</f>
        <v>2.1792879581427137E-5</v>
      </c>
      <c r="I115" s="80">
        <f>+B!F50/(D!I$93)</f>
        <v>0</v>
      </c>
      <c r="J115" s="80">
        <f>+B!G50/(D!J$93)</f>
        <v>4.9240804548275125E-5</v>
      </c>
      <c r="K115" s="80">
        <f>+B!H50/(D!K$93)</f>
        <v>2.3922293092556568E-5</v>
      </c>
      <c r="L115" s="80">
        <f>+B!I50/(D!L$93)</f>
        <v>0</v>
      </c>
      <c r="M115" s="80">
        <f>+B!J50/(D!M$93)</f>
        <v>4.5162224200190858E-4</v>
      </c>
      <c r="N115" s="80">
        <f>+B!K50/(D!N$93)</f>
        <v>1.0569883070697051E-5</v>
      </c>
      <c r="O115" s="80">
        <f>+B!L50/(D!O$93)</f>
        <v>1.6275347640253867E-4</v>
      </c>
      <c r="P115" s="80">
        <f>+B!M50/(D!P$93)</f>
        <v>1.0582504098845216E-5</v>
      </c>
      <c r="Q115" s="80">
        <f>+B!N50/(D!Q$93)</f>
        <v>7.3091692961704184E-4</v>
      </c>
      <c r="R115" s="80">
        <f>+B!O50/(D!R$93)</f>
        <v>8.0140992970393579E-2</v>
      </c>
      <c r="S115" s="80">
        <f>+B!P50/(D!S$93)</f>
        <v>2.1099249138786863E-3</v>
      </c>
      <c r="T115" s="80">
        <f>+B!Q50/(D!T$93)</f>
        <v>2.6224818857239619E-3</v>
      </c>
      <c r="U115" s="80">
        <f>+B!R50/(D!U$93)</f>
        <v>1.9599238542453764E-3</v>
      </c>
      <c r="V115" s="80">
        <f>+B!S50/(D!V$93)</f>
        <v>2.0900244141720849E-3</v>
      </c>
      <c r="W115" s="80">
        <f>+B!T50/(D!W$93)</f>
        <v>2.9455555266216936E-3</v>
      </c>
      <c r="X115" s="80">
        <f>+B!U50/(D!X$93)</f>
        <v>5.2482303343345804E-3</v>
      </c>
      <c r="Y115" s="80">
        <f>+B!V50/(D!Y$93)</f>
        <v>5.4767398175764783E-3</v>
      </c>
      <c r="Z115" s="80">
        <f>+B!W50/(D!Z$93)</f>
        <v>9.5802229710356263E-3</v>
      </c>
      <c r="AA115" s="80">
        <f>+B!X50/(D!AA$93)</f>
        <v>3.5829173629265652E-2</v>
      </c>
      <c r="AB115" s="80">
        <f>+B!Y50/(D!AB$93)</f>
        <v>4.265664593796064E-2</v>
      </c>
      <c r="AC115" s="80">
        <f>+B!Z50/(D!AC$93)</f>
        <v>1.5889568431812207E-2</v>
      </c>
    </row>
    <row r="116" spans="6:29" x14ac:dyDescent="0.25">
      <c r="F116" s="182" t="s">
        <v>21</v>
      </c>
      <c r="G116" s="183"/>
      <c r="H116" s="80">
        <f>+B!E51/(D!H$93)</f>
        <v>0</v>
      </c>
      <c r="I116" s="80">
        <f>+B!F51/(D!I$93)</f>
        <v>0</v>
      </c>
      <c r="J116" s="80">
        <f>+B!G51/(D!J$93)</f>
        <v>0</v>
      </c>
      <c r="K116" s="80">
        <f>+B!H51/(D!K$93)</f>
        <v>0</v>
      </c>
      <c r="L116" s="80">
        <f>+B!I51/(D!L$93)</f>
        <v>0</v>
      </c>
      <c r="M116" s="80">
        <f>+B!J51/(D!M$93)</f>
        <v>0</v>
      </c>
      <c r="N116" s="80">
        <f>+B!K51/(D!N$93)</f>
        <v>0</v>
      </c>
      <c r="O116" s="80">
        <f>+B!L51/(D!O$93)</f>
        <v>0</v>
      </c>
      <c r="P116" s="80">
        <f>+B!M51/(D!P$93)</f>
        <v>0</v>
      </c>
      <c r="Q116" s="80">
        <f>+B!N51/(D!Q$93)</f>
        <v>0</v>
      </c>
      <c r="R116" s="80">
        <f>+B!O51/(D!R$93)</f>
        <v>0</v>
      </c>
      <c r="S116" s="80">
        <f>+B!P51/(D!S$93)</f>
        <v>0</v>
      </c>
      <c r="T116" s="80">
        <f>+B!Q51/(D!T$93)</f>
        <v>0</v>
      </c>
      <c r="U116" s="80">
        <f>+B!R51/(D!U$93)</f>
        <v>0</v>
      </c>
      <c r="V116" s="80">
        <f>+B!S51/(D!V$93)</f>
        <v>0</v>
      </c>
      <c r="W116" s="80">
        <f>+B!T51/(D!W$93)</f>
        <v>0</v>
      </c>
      <c r="X116" s="80">
        <f>+B!U51/(D!X$93)</f>
        <v>0</v>
      </c>
      <c r="Y116" s="80">
        <f>+B!V51/(D!Y$93)</f>
        <v>0</v>
      </c>
      <c r="Z116" s="80">
        <f>+B!W51/(D!Z$93)</f>
        <v>0</v>
      </c>
      <c r="AA116" s="80">
        <f>+B!X51/(D!AA$93)</f>
        <v>0</v>
      </c>
      <c r="AB116" s="80">
        <f>+B!Y51/(D!AB$93)</f>
        <v>0</v>
      </c>
      <c r="AC116" s="80">
        <f>+B!Z51/(D!AC$93)</f>
        <v>2.0887724844234498E-7</v>
      </c>
    </row>
    <row r="117" spans="6:29" x14ac:dyDescent="0.25">
      <c r="F117" s="186" t="s">
        <v>22</v>
      </c>
      <c r="G117" s="187"/>
      <c r="H117" s="80">
        <f>+B!E52/(D!H$93)</f>
        <v>7.7061913911469646E-2</v>
      </c>
      <c r="I117" s="80">
        <f>+B!F52/(D!I$93)</f>
        <v>7.4999730384868402E-2</v>
      </c>
      <c r="J117" s="80">
        <f>+B!G52/(D!J$93)</f>
        <v>0.10882557202945772</v>
      </c>
      <c r="K117" s="80">
        <f>+B!H52/(D!K$93)</f>
        <v>0.17654314038034993</v>
      </c>
      <c r="L117" s="80">
        <f>+B!I52/(D!L$93)</f>
        <v>0.16821051339606924</v>
      </c>
      <c r="M117" s="80">
        <f>+B!J52/(D!M$93)</f>
        <v>0.27117308174766774</v>
      </c>
      <c r="N117" s="80">
        <f>+B!K52/(D!N$93)</f>
        <v>0.39789062136112296</v>
      </c>
      <c r="O117" s="80">
        <f>+B!L52/(D!O$93)</f>
        <v>0.46329076410506143</v>
      </c>
      <c r="P117" s="80">
        <f>+B!M52/(D!P$93)</f>
        <v>0.97157488532509007</v>
      </c>
      <c r="Q117" s="80">
        <f>+B!N52/(D!Q$93)</f>
        <v>0.56822749844261744</v>
      </c>
      <c r="R117" s="80">
        <f>+B!O52/(D!R$93)</f>
        <v>0.77926282099778388</v>
      </c>
      <c r="S117" s="80">
        <f>+B!P52/(D!S$93)</f>
        <v>0.85170451177209394</v>
      </c>
      <c r="T117" s="80">
        <f>+B!Q52/(D!T$93)</f>
        <v>0.56260540995642383</v>
      </c>
      <c r="U117" s="80">
        <f>+B!R52/(D!U$93)</f>
        <v>0.72597827755851541</v>
      </c>
      <c r="V117" s="80">
        <f>+B!S52/(D!V$93)</f>
        <v>0.49250320439483408</v>
      </c>
      <c r="W117" s="80">
        <f>+B!T52/(D!W$93)</f>
        <v>0.53718032951365835</v>
      </c>
      <c r="X117" s="80">
        <f>+B!U52/(D!X$93)</f>
        <v>0.57762996134377498</v>
      </c>
      <c r="Y117" s="80">
        <f>+B!V52/(D!Y$93)</f>
        <v>0.56673813182009991</v>
      </c>
      <c r="Z117" s="80">
        <f>+B!W52/(D!Z$93)</f>
        <v>0.61640271184450757</v>
      </c>
      <c r="AA117" s="80">
        <f>+B!X52/(D!AA$93)</f>
        <v>0.73843387605311162</v>
      </c>
      <c r="AB117" s="80">
        <f>+B!Y52/(D!AB$93)</f>
        <v>0.86256522478551034</v>
      </c>
      <c r="AC117" s="80">
        <f>+B!Z52/(D!AC$93)</f>
        <v>0.64527617808709148</v>
      </c>
    </row>
    <row r="118" spans="6:29" x14ac:dyDescent="0.25">
      <c r="F118" s="182" t="s">
        <v>23</v>
      </c>
      <c r="G118" s="183"/>
      <c r="H118" s="80">
        <f>+B!E53/(D!H$93)</f>
        <v>0.47432102957343159</v>
      </c>
      <c r="I118" s="80">
        <f>+B!F53/(D!I$93)</f>
        <v>0.46787837454998465</v>
      </c>
      <c r="J118" s="80">
        <f>+B!G53/(D!J$93)</f>
        <v>0.4359646763206747</v>
      </c>
      <c r="K118" s="80">
        <f>+B!H53/(D!K$93)</f>
        <v>0.52045893452057468</v>
      </c>
      <c r="L118" s="80">
        <f>+B!I53/(D!L$93)</f>
        <v>0.45908645429619988</v>
      </c>
      <c r="M118" s="80">
        <f>+B!J53/(D!M$93)</f>
        <v>0.49493081373999792</v>
      </c>
      <c r="N118" s="80">
        <f>+B!K53/(D!N$93)</f>
        <v>0.58049268311821511</v>
      </c>
      <c r="O118" s="80">
        <f>+B!L53/(D!O$93)</f>
        <v>0.4840138592521756</v>
      </c>
      <c r="P118" s="80">
        <f>+B!M53/(D!P$93)</f>
        <v>0.42030403736669381</v>
      </c>
      <c r="Q118" s="80">
        <f>+B!N53/(D!Q$93)</f>
        <v>0.45905635288016072</v>
      </c>
      <c r="R118" s="80">
        <f>+B!O53/(D!R$93)</f>
        <v>0.4071144957289719</v>
      </c>
      <c r="S118" s="80">
        <f>+B!P53/(D!S$93)</f>
        <v>0.56232355524045075</v>
      </c>
      <c r="T118" s="80">
        <f>+B!Q53/(D!T$93)</f>
        <v>0.49329256661294851</v>
      </c>
      <c r="U118" s="80">
        <f>+B!R53/(D!U$93)</f>
        <v>0.68347249275489752</v>
      </c>
      <c r="V118" s="80">
        <f>+B!S53/(D!V$93)</f>
        <v>0.31263297721655636</v>
      </c>
      <c r="W118" s="80">
        <f>+B!T53/(D!W$93)</f>
        <v>0.40498343736232134</v>
      </c>
      <c r="X118" s="80">
        <f>+B!U53/(D!X$93)</f>
        <v>0.52400543770315089</v>
      </c>
      <c r="Y118" s="80">
        <f>+B!V53/(D!Y$93)</f>
        <v>0.51110819710146593</v>
      </c>
      <c r="Z118" s="80">
        <f>+B!W53/(D!Z$93)</f>
        <v>0.53059438568992323</v>
      </c>
      <c r="AA118" s="80">
        <f>+B!X53/(D!AA$93)</f>
        <v>0.71691781799011722</v>
      </c>
      <c r="AB118" s="80">
        <f>+B!Y53/(D!AB$93)</f>
        <v>0.69292142575319005</v>
      </c>
      <c r="AC118" s="80">
        <f>+B!Z53/(D!AC$93)</f>
        <v>0.68363782299403519</v>
      </c>
    </row>
    <row r="119" spans="6:29" x14ac:dyDescent="0.25">
      <c r="F119" s="186" t="s">
        <v>24</v>
      </c>
      <c r="G119" s="187"/>
      <c r="H119" s="80">
        <f>+B!E54/(D!H$93)</f>
        <v>1.8147160106708307</v>
      </c>
      <c r="I119" s="80">
        <f>+B!F54/(D!I$93)</f>
        <v>1.2485105142600548</v>
      </c>
      <c r="J119" s="80">
        <f>+B!G54/(D!J$93)</f>
        <v>2.0959657101686506</v>
      </c>
      <c r="K119" s="80">
        <f>+B!H54/(D!K$93)</f>
        <v>2.2303559589590956</v>
      </c>
      <c r="L119" s="80">
        <f>+B!I54/(D!L$93)</f>
        <v>1.4031084323215284</v>
      </c>
      <c r="M119" s="80">
        <f>+B!J54/(D!M$93)</f>
        <v>1.6040431485553803</v>
      </c>
      <c r="N119" s="80">
        <f>+B!K54/(D!N$93)</f>
        <v>1.5520700419249176</v>
      </c>
      <c r="O119" s="80">
        <f>+B!L54/(D!O$93)</f>
        <v>2.0830432591349441</v>
      </c>
      <c r="P119" s="80">
        <f>+B!M54/(D!P$93)</f>
        <v>1.9952066291513122</v>
      </c>
      <c r="Q119" s="80">
        <f>+B!N54/(D!Q$93)</f>
        <v>3.1499800637066597</v>
      </c>
      <c r="R119" s="80">
        <f>+B!O54/(D!R$93)</f>
        <v>2.6874018276853016</v>
      </c>
      <c r="S119" s="80">
        <f>+B!P54/(D!S$93)</f>
        <v>3.1392077764499664</v>
      </c>
      <c r="T119" s="80">
        <f>+B!Q54/(D!T$93)</f>
        <v>3.1675039689238118</v>
      </c>
      <c r="U119" s="80">
        <f>+B!R54/(D!U$93)</f>
        <v>2.2454548359338173</v>
      </c>
      <c r="V119" s="80">
        <f>+B!S54/(D!V$93)</f>
        <v>1.9602119680914944</v>
      </c>
      <c r="W119" s="80">
        <f>+B!T54/(D!W$93)</f>
        <v>2.2016769244013004</v>
      </c>
      <c r="X119" s="80">
        <f>+B!U54/(D!X$93)</f>
        <v>2.4599700267349967</v>
      </c>
      <c r="Y119" s="80">
        <f>+B!V54/(D!Y$93)</f>
        <v>2.2764280611198791</v>
      </c>
      <c r="Z119" s="80">
        <f>+B!W54/(D!Z$93)</f>
        <v>2.1433299101827448</v>
      </c>
      <c r="AA119" s="80">
        <f>+B!X54/(D!AA$93)</f>
        <v>2.3034550088735553</v>
      </c>
      <c r="AB119" s="80">
        <f>+B!Y54/(D!AB$93)</f>
        <v>2.0977515088582885</v>
      </c>
      <c r="AC119" s="80">
        <f>+B!Z54/(D!AC$93)</f>
        <v>1.6485934961330575</v>
      </c>
    </row>
    <row r="120" spans="6:29" x14ac:dyDescent="0.25">
      <c r="F120" s="182" t="s">
        <v>25</v>
      </c>
      <c r="G120" s="183"/>
      <c r="H120" s="80">
        <f>+B!E55/(D!H$93)</f>
        <v>9.3696518347606006E-2</v>
      </c>
      <c r="I120" s="80">
        <f>+B!F55/(D!I$93)</f>
        <v>7.2037187401544037E-2</v>
      </c>
      <c r="J120" s="80">
        <f>+B!G55/(D!J$93)</f>
        <v>8.4818148392290127E-2</v>
      </c>
      <c r="K120" s="80">
        <f>+B!H55/(D!K$93)</f>
        <v>9.3135175537616494E-2</v>
      </c>
      <c r="L120" s="80">
        <f>+B!I55/(D!L$93)</f>
        <v>8.7188385173128852E-2</v>
      </c>
      <c r="M120" s="80">
        <f>+B!J55/(D!M$93)</f>
        <v>8.2297403912259579E-2</v>
      </c>
      <c r="N120" s="80">
        <f>+B!K55/(D!N$93)</f>
        <v>0.12464681245335507</v>
      </c>
      <c r="O120" s="80">
        <f>+B!L55/(D!O$93)</f>
        <v>0.12012989402912892</v>
      </c>
      <c r="P120" s="80">
        <f>+B!M55/(D!P$93)</f>
        <v>0.14996534151314109</v>
      </c>
      <c r="Q120" s="80">
        <f>+B!N55/(D!Q$93)</f>
        <v>0.13539381966841652</v>
      </c>
      <c r="R120" s="80">
        <f>+B!O55/(D!R$93)</f>
        <v>8.6871975718006436E-2</v>
      </c>
      <c r="S120" s="80">
        <f>+B!P55/(D!S$93)</f>
        <v>0.10379367633997207</v>
      </c>
      <c r="T120" s="80">
        <f>+B!Q55/(D!T$93)</f>
        <v>8.6983467882374155E-2</v>
      </c>
      <c r="U120" s="80">
        <f>+B!R55/(D!U$93)</f>
        <v>9.4745548908062499E-2</v>
      </c>
      <c r="V120" s="80">
        <f>+B!S55/(D!V$93)</f>
        <v>0.12029659583958867</v>
      </c>
      <c r="W120" s="80">
        <f>+B!T55/(D!W$93)</f>
        <v>0.10600744701393955</v>
      </c>
      <c r="X120" s="80">
        <f>+B!U55/(D!X$93)</f>
        <v>8.6193203921519662E-2</v>
      </c>
      <c r="Y120" s="80">
        <f>+B!V55/(D!Y$93)</f>
        <v>9.8251691929373261E-2</v>
      </c>
      <c r="Z120" s="80">
        <f>+B!W55/(D!Z$93)</f>
        <v>8.6112120121553934E-2</v>
      </c>
      <c r="AA120" s="80">
        <f>+B!X55/(D!AA$93)</f>
        <v>0.14839199789880395</v>
      </c>
      <c r="AB120" s="80">
        <f>+B!Y55/(D!AB$93)</f>
        <v>0.22058034131380724</v>
      </c>
      <c r="AC120" s="80">
        <f>+B!Z55/(D!AC$93)</f>
        <v>0.10720863746036743</v>
      </c>
    </row>
    <row r="121" spans="6:29" ht="15.75" thickBot="1" x14ac:dyDescent="0.3">
      <c r="F121" s="184" t="s">
        <v>26</v>
      </c>
      <c r="G121" s="185"/>
      <c r="H121" s="81">
        <f>+B!E56/(D!H$93)</f>
        <v>2.2705888812303791E-3</v>
      </c>
      <c r="I121" s="81">
        <f>+B!F56/(D!I$93)</f>
        <v>0</v>
      </c>
      <c r="J121" s="81">
        <f>+B!G56/(D!J$93)</f>
        <v>1.4810775200486616E-3</v>
      </c>
      <c r="K121" s="81">
        <f>+B!H56/(D!K$93)</f>
        <v>3.1162164316729355E-3</v>
      </c>
      <c r="L121" s="81">
        <f>+B!I56/(D!L$93)</f>
        <v>1.1614509977887046E-3</v>
      </c>
      <c r="M121" s="81">
        <f>+B!J56/(D!M$93)</f>
        <v>9.4357022253286087E-4</v>
      </c>
      <c r="N121" s="81">
        <f>+B!K56/(D!N$93)</f>
        <v>5.7714820104139445E-4</v>
      </c>
      <c r="O121" s="81">
        <f>+B!L56/(D!O$93)</f>
        <v>1.2957786658813073E-4</v>
      </c>
      <c r="P121" s="81">
        <f>+B!M56/(D!P$93)</f>
        <v>1.8500371686574018E-4</v>
      </c>
      <c r="Q121" s="81">
        <f>+B!N56/(D!Q$93)</f>
        <v>1.7401685840097222E-4</v>
      </c>
      <c r="R121" s="81">
        <f>+B!O56/(D!R$93)</f>
        <v>4.0542071578393438E-4</v>
      </c>
      <c r="S121" s="81">
        <f>+B!P56/(D!S$93)</f>
        <v>5.3517388408275102E-4</v>
      </c>
      <c r="T121" s="81">
        <f>+B!Q56/(D!T$93)</f>
        <v>2.8654423122169838E-4</v>
      </c>
      <c r="U121" s="81">
        <f>+B!R56/(D!U$93)</f>
        <v>4.5673779216433687E-4</v>
      </c>
      <c r="V121" s="81">
        <f>+B!S56/(D!V$93)</f>
        <v>2.0079832588106142E-4</v>
      </c>
      <c r="W121" s="81">
        <f>+B!T56/(D!W$93)</f>
        <v>2.067499662954834E-4</v>
      </c>
      <c r="X121" s="81">
        <f>+B!U56/(D!X$93)</f>
        <v>1.7009964773493535E-4</v>
      </c>
      <c r="Y121" s="81">
        <f>+B!V56/(D!Y$93)</f>
        <v>2.2223141964500785E-4</v>
      </c>
      <c r="Z121" s="81">
        <f>+B!W56/(D!Z$93)</f>
        <v>1.2674915562162824E-4</v>
      </c>
      <c r="AA121" s="81">
        <f>+B!X56/(D!AA$93)</f>
        <v>2.8149181837622928E-4</v>
      </c>
      <c r="AB121" s="81">
        <f>+B!Y56/(D!AB$93)</f>
        <v>6.5955429955474204E-4</v>
      </c>
      <c r="AC121" s="81">
        <f>+B!Z56/(D!AC$93)</f>
        <v>2.6448108003616655E-4</v>
      </c>
    </row>
    <row r="123" spans="6:29" ht="15.75" thickBot="1" x14ac:dyDescent="0.3"/>
    <row r="124" spans="6:29" ht="15.75" thickBot="1" x14ac:dyDescent="0.3">
      <c r="F124" s="8" t="s">
        <v>15</v>
      </c>
      <c r="G124" s="9"/>
      <c r="H124" s="18">
        <v>1995</v>
      </c>
      <c r="I124" s="10">
        <v>1996</v>
      </c>
      <c r="J124" s="18">
        <v>1997</v>
      </c>
      <c r="K124" s="10">
        <v>1998</v>
      </c>
      <c r="L124" s="18">
        <v>1999</v>
      </c>
      <c r="M124" s="10">
        <v>2000</v>
      </c>
      <c r="N124" s="18">
        <v>2001</v>
      </c>
      <c r="O124" s="10">
        <v>2002</v>
      </c>
      <c r="P124" s="18">
        <v>2003</v>
      </c>
      <c r="Q124" s="10">
        <v>2004</v>
      </c>
      <c r="R124" s="18">
        <v>2005</v>
      </c>
      <c r="S124" s="10">
        <v>2006</v>
      </c>
      <c r="T124" s="18">
        <v>2007</v>
      </c>
      <c r="U124" s="10">
        <v>2008</v>
      </c>
      <c r="V124" s="18">
        <v>2009</v>
      </c>
      <c r="W124" s="10">
        <v>2010</v>
      </c>
      <c r="X124" s="18">
        <v>2011</v>
      </c>
      <c r="Y124" s="10">
        <v>2012</v>
      </c>
      <c r="Z124" s="18">
        <v>2013</v>
      </c>
      <c r="AA124" s="10">
        <v>2014</v>
      </c>
      <c r="AB124" s="18">
        <v>2015</v>
      </c>
      <c r="AC124" s="11">
        <v>2016</v>
      </c>
    </row>
    <row r="125" spans="6:29" ht="15.75" thickBot="1" x14ac:dyDescent="0.3">
      <c r="F125" s="159" t="s">
        <v>27</v>
      </c>
      <c r="G125" s="160"/>
      <c r="H125" s="77">
        <f>+'C'!D46/(D!H$93)</f>
        <v>-1.9952369287150584</v>
      </c>
      <c r="I125" s="77">
        <f>+'C'!E46/(D!I$93)</f>
        <v>-1.5631670356168357</v>
      </c>
      <c r="J125" s="77">
        <f>+'C'!F46/(D!J$93)</f>
        <v>-2.2564041021822376</v>
      </c>
      <c r="K125" s="77">
        <f>+'C'!G46/(D!K$93)</f>
        <v>-2.6979956689854814</v>
      </c>
      <c r="L125" s="77">
        <f>+'C'!H46/(D!L$93)</f>
        <v>-1.6041590681130304</v>
      </c>
      <c r="M125" s="77">
        <f>+'C'!I46/(D!M$93)</f>
        <v>-2.0310699637677048</v>
      </c>
      <c r="N125" s="77">
        <f>+'C'!J46/(D!N$93)</f>
        <v>-2.2669613340199626</v>
      </c>
      <c r="O125" s="77">
        <f>+'C'!K46/(D!O$93)</f>
        <v>-2.7051661405202765</v>
      </c>
      <c r="P125" s="77">
        <f>+'C'!L46/(D!P$93)</f>
        <v>-2.7694537850977703</v>
      </c>
      <c r="Q125" s="77">
        <f>+'C'!M46/(D!Q$93)</f>
        <v>-3.5370442337658741</v>
      </c>
      <c r="R125" s="77">
        <f>+'C'!N46/(D!R$93)</f>
        <v>-3.1232731659570439</v>
      </c>
      <c r="S125" s="77">
        <f>+'C'!O46/(D!S$93)</f>
        <v>-3.4418914333723052</v>
      </c>
      <c r="T125" s="77">
        <f>+'C'!P46/(D!T$93)</f>
        <v>-3.7896902575432727</v>
      </c>
      <c r="U125" s="77">
        <f>+'C'!Q46/(D!U$93)</f>
        <v>-3.3064210524327042</v>
      </c>
      <c r="V125" s="77">
        <f>+'C'!R46/(D!V$93)</f>
        <v>-2.4487984054994691</v>
      </c>
      <c r="W125" s="77">
        <f>+'C'!S46/(D!W$93)</f>
        <v>-1.9784086109983423</v>
      </c>
      <c r="X125" s="77">
        <f>+'C'!T46/(D!X$93)</f>
        <v>-2.8556493910931158</v>
      </c>
      <c r="Y125" s="77">
        <f>+'C'!U46/(D!Y$93)</f>
        <v>-2.5756936880941468</v>
      </c>
      <c r="Z125" s="77">
        <f>+'C'!V46/(D!Z$93)</f>
        <v>-2.8049329743228104</v>
      </c>
      <c r="AA125" s="77">
        <f>+'C'!W46/(D!AA$93)</f>
        <v>-2.5933541355811007</v>
      </c>
      <c r="AB125" s="77">
        <f>+'C'!X46/(D!AB$93)</f>
        <v>-3.1764623095505824</v>
      </c>
      <c r="AC125" s="77">
        <f>+'C'!Y46/(D!AC$93)</f>
        <v>-1.7235637606274923</v>
      </c>
    </row>
    <row r="126" spans="6:29" x14ac:dyDescent="0.25">
      <c r="F126" s="182" t="s">
        <v>17</v>
      </c>
      <c r="G126" s="183"/>
      <c r="H126" s="79">
        <f>+'C'!D47/(D!H$93)</f>
        <v>0.30976619560226776</v>
      </c>
      <c r="I126" s="79">
        <f>+'C'!E47/(D!I$93)</f>
        <v>0.1488595279225709</v>
      </c>
      <c r="J126" s="79">
        <f>+'C'!F47/(D!J$93)</f>
        <v>0.23403664993951029</v>
      </c>
      <c r="K126" s="79">
        <f>+'C'!G47/(D!K$93)</f>
        <v>0.14037939850983949</v>
      </c>
      <c r="L126" s="79">
        <f>+'C'!H47/(D!L$93)</f>
        <v>0.20983559629507087</v>
      </c>
      <c r="M126" s="79">
        <f>+'C'!I47/(D!M$93)</f>
        <v>0.15344204806670422</v>
      </c>
      <c r="N126" s="79">
        <f>+'C'!J47/(D!N$93)</f>
        <v>0.1026218644279826</v>
      </c>
      <c r="O126" s="79">
        <f>+'C'!K47/(D!O$93)</f>
        <v>9.6335129516437495E-2</v>
      </c>
      <c r="P126" s="79">
        <f>+'C'!L47/(D!P$93)</f>
        <v>0.11365485833998129</v>
      </c>
      <c r="Q126" s="79">
        <f>+'C'!M47/(D!Q$93)</f>
        <v>0.12932689824042476</v>
      </c>
      <c r="R126" s="79">
        <f>+'C'!N47/(D!R$93)</f>
        <v>0.21394071162875911</v>
      </c>
      <c r="S126" s="79">
        <f>+'C'!O47/(D!S$93)</f>
        <v>0.19059035091600421</v>
      </c>
      <c r="T126" s="79">
        <f>+'C'!P47/(D!T$93)</f>
        <v>0.15484883232347169</v>
      </c>
      <c r="U126" s="79">
        <f>+'C'!Q47/(D!U$93)</f>
        <v>0.17519223257629638</v>
      </c>
      <c r="V126" s="79">
        <f>+'C'!R47/(D!V$93)</f>
        <v>0.22351904713685469</v>
      </c>
      <c r="W126" s="79">
        <f>+'C'!S47/(D!W$93)</f>
        <v>0.24769273100163103</v>
      </c>
      <c r="X126" s="79">
        <f>+'C'!T47/(D!X$93)</f>
        <v>0.31384636888507639</v>
      </c>
      <c r="Y126" s="79">
        <f>+'C'!U47/(D!Y$93)</f>
        <v>0.17029998113413225</v>
      </c>
      <c r="Z126" s="79">
        <f>+'C'!V47/(D!Z$93)</f>
        <v>0.14825246852772142</v>
      </c>
      <c r="AA126" s="79">
        <f>+'C'!W47/(D!AA$93)</f>
        <v>0.22601859360713281</v>
      </c>
      <c r="AB126" s="79">
        <f>+'C'!X47/(D!AB$93)</f>
        <v>0.26069990219305617</v>
      </c>
      <c r="AC126" s="79">
        <f>+'C'!Y47/(D!AC$93)</f>
        <v>0.34186158972125441</v>
      </c>
    </row>
    <row r="127" spans="6:29" x14ac:dyDescent="0.25">
      <c r="F127" s="186" t="s">
        <v>18</v>
      </c>
      <c r="G127" s="187"/>
      <c r="H127" s="80">
        <f>+'C'!D48/(D!H$93)</f>
        <v>0</v>
      </c>
      <c r="I127" s="80">
        <f>+'C'!E48/(D!I$93)</f>
        <v>0</v>
      </c>
      <c r="J127" s="80">
        <f>+'C'!F48/(D!J$93)</f>
        <v>-5.0722153961570533E-6</v>
      </c>
      <c r="K127" s="80">
        <f>+'C'!G48/(D!K$93)</f>
        <v>0</v>
      </c>
      <c r="L127" s="80">
        <f>+'C'!H48/(D!L$93)</f>
        <v>0</v>
      </c>
      <c r="M127" s="80">
        <f>+'C'!I48/(D!M$93)</f>
        <v>-8.0991863133059354E-5</v>
      </c>
      <c r="N127" s="80">
        <f>+'C'!J48/(D!N$93)</f>
        <v>0</v>
      </c>
      <c r="O127" s="80">
        <f>+'C'!K48/(D!O$93)</f>
        <v>0</v>
      </c>
      <c r="P127" s="80">
        <f>+'C'!L48/(D!P$93)</f>
        <v>-1.9327327845196353E-6</v>
      </c>
      <c r="Q127" s="80">
        <f>+'C'!M48/(D!Q$93)</f>
        <v>-1.9730964654505756E-5</v>
      </c>
      <c r="R127" s="80">
        <f>+'C'!N48/(D!R$93)</f>
        <v>0</v>
      </c>
      <c r="S127" s="80">
        <f>+'C'!O48/(D!S$93)</f>
        <v>-9.2687043844979627E-6</v>
      </c>
      <c r="T127" s="80">
        <f>+'C'!P48/(D!T$93)</f>
        <v>-1.5829985005103551E-4</v>
      </c>
      <c r="U127" s="80">
        <f>+'C'!Q48/(D!U$93)</f>
        <v>-1.3275135818237112E-4</v>
      </c>
      <c r="V127" s="80">
        <f>+'C'!R48/(D!V$93)</f>
        <v>-2.3538023602300224E-4</v>
      </c>
      <c r="W127" s="80">
        <f>+'C'!S48/(D!W$93)</f>
        <v>-5.218066590071275E-4</v>
      </c>
      <c r="X127" s="80">
        <f>+'C'!T48/(D!X$93)</f>
        <v>-2.1063627742597926E-3</v>
      </c>
      <c r="Y127" s="80">
        <f>+'C'!U48/(D!Y$93)</f>
        <v>-2.5036432130952665E-3</v>
      </c>
      <c r="Z127" s="80">
        <f>+'C'!V48/(D!Z$93)</f>
        <v>-3.0912706348412452E-3</v>
      </c>
      <c r="AA127" s="80">
        <f>+'C'!W48/(D!AA$93)</f>
        <v>-4.8084600634806787E-3</v>
      </c>
      <c r="AB127" s="80">
        <f>+'C'!X48/(D!AB$93)</f>
        <v>-7.9192756406529629E-3</v>
      </c>
      <c r="AC127" s="80">
        <f>+'C'!Y48/(D!AC$93)</f>
        <v>-6.8038683625752444E-3</v>
      </c>
    </row>
    <row r="128" spans="6:29" x14ac:dyDescent="0.25">
      <c r="F128" s="182" t="s">
        <v>19</v>
      </c>
      <c r="G128" s="183"/>
      <c r="H128" s="80">
        <f>+'C'!D49/(D!H$93)</f>
        <v>3.8300748045235776E-2</v>
      </c>
      <c r="I128" s="80">
        <f>+'C'!E49/(D!I$93)</f>
        <v>1.4238055208897973E-2</v>
      </c>
      <c r="J128" s="80">
        <f>+'C'!F49/(D!J$93)</f>
        <v>1.0458476867932734E-2</v>
      </c>
      <c r="K128" s="80">
        <f>+'C'!G49/(D!K$93)</f>
        <v>2.1251732220355672E-3</v>
      </c>
      <c r="L128" s="80">
        <f>+'C'!H49/(D!L$93)</f>
        <v>5.8071760899636428E-2</v>
      </c>
      <c r="M128" s="80">
        <f>+'C'!I49/(D!M$93)</f>
        <v>-4.816162620200351E-4</v>
      </c>
      <c r="N128" s="80">
        <f>+'C'!J49/(D!N$93)</f>
        <v>-3.1410729252996449E-2</v>
      </c>
      <c r="O128" s="80">
        <f>+'C'!K49/(D!O$93)</f>
        <v>-8.4700732126441469E-3</v>
      </c>
      <c r="P128" s="80">
        <f>+'C'!L49/(D!P$93)</f>
        <v>-9.1454591859575166E-3</v>
      </c>
      <c r="Q128" s="80">
        <f>+'C'!M49/(D!Q$93)</f>
        <v>1.9525873662159726E-2</v>
      </c>
      <c r="R128" s="80">
        <f>+'C'!N49/(D!R$93)</f>
        <v>3.409117374694904E-2</v>
      </c>
      <c r="S128" s="80">
        <f>+'C'!O49/(D!S$93)</f>
        <v>0.14430294555542825</v>
      </c>
      <c r="T128" s="80">
        <f>+'C'!P49/(D!T$93)</f>
        <v>0.18544000594705473</v>
      </c>
      <c r="U128" s="80">
        <f>+'C'!Q49/(D!U$93)</f>
        <v>0.10913018261623914</v>
      </c>
      <c r="V128" s="80">
        <f>+'C'!R49/(D!V$93)</f>
        <v>8.1435112304511087E-2</v>
      </c>
      <c r="W128" s="80">
        <f>+'C'!S49/(D!W$93)</f>
        <v>0.17176657660998157</v>
      </c>
      <c r="X128" s="80">
        <f>+'C'!T49/(D!X$93)</f>
        <v>0.16881733835980509</v>
      </c>
      <c r="Y128" s="80">
        <f>+'C'!U49/(D!Y$93)</f>
        <v>8.3682316380648575E-2</v>
      </c>
      <c r="Z128" s="80">
        <f>+'C'!V49/(D!Z$93)</f>
        <v>6.7871601765228579E-2</v>
      </c>
      <c r="AA128" s="80">
        <f>+'C'!W49/(D!AA$93)</f>
        <v>9.6806101661010613E-2</v>
      </c>
      <c r="AB128" s="80">
        <f>+'C'!X49/(D!AB$93)</f>
        <v>0.14553610883200088</v>
      </c>
      <c r="AC128" s="80">
        <f>+'C'!Y49/(D!AC$93)</f>
        <v>0.22265962424865499</v>
      </c>
    </row>
    <row r="129" spans="6:29" x14ac:dyDescent="0.25">
      <c r="F129" s="186" t="s">
        <v>20</v>
      </c>
      <c r="G129" s="187"/>
      <c r="H129" s="80">
        <f>+'C'!D50/(D!H$93)</f>
        <v>-2.1792879581427137E-5</v>
      </c>
      <c r="I129" s="80">
        <f>+'C'!E50/(D!I$93)</f>
        <v>0</v>
      </c>
      <c r="J129" s="80">
        <f>+'C'!F50/(D!J$93)</f>
        <v>-4.9240804548275125E-5</v>
      </c>
      <c r="K129" s="80">
        <f>+'C'!G50/(D!K$93)</f>
        <v>1.8524733021011562E-2</v>
      </c>
      <c r="L129" s="80">
        <f>+'C'!H50/(D!L$93)</f>
        <v>0</v>
      </c>
      <c r="M129" s="80">
        <f>+'C'!I50/(D!M$93)</f>
        <v>-4.5162224200190858E-4</v>
      </c>
      <c r="N129" s="80">
        <f>+'C'!J50/(D!N$93)</f>
        <v>-1.0569883070697051E-5</v>
      </c>
      <c r="O129" s="80">
        <f>+'C'!K50/(D!O$93)</f>
        <v>-1.6275347640253867E-4</v>
      </c>
      <c r="P129" s="80">
        <f>+'C'!L50/(D!P$93)</f>
        <v>-1.0582504098845216E-5</v>
      </c>
      <c r="Q129" s="80">
        <f>+'C'!M50/(D!Q$93)</f>
        <v>-7.3091692961704184E-4</v>
      </c>
      <c r="R129" s="80">
        <f>+'C'!N50/(D!R$93)</f>
        <v>-8.0140992970393579E-2</v>
      </c>
      <c r="S129" s="80">
        <f>+'C'!O50/(D!S$93)</f>
        <v>-2.1099249138786863E-3</v>
      </c>
      <c r="T129" s="80">
        <f>+'C'!P50/(D!T$93)</f>
        <v>-2.6224818857239619E-3</v>
      </c>
      <c r="U129" s="80">
        <f>+'C'!Q50/(D!U$93)</f>
        <v>-1.9599238542453764E-3</v>
      </c>
      <c r="V129" s="80">
        <f>+'C'!R50/(D!V$93)</f>
        <v>-1.5519305766456555E-3</v>
      </c>
      <c r="W129" s="80">
        <f>+'C'!S50/(D!W$93)</f>
        <v>0.57596506370762002</v>
      </c>
      <c r="X129" s="80">
        <f>+'C'!T50/(D!X$93)</f>
        <v>0.14140977845587877</v>
      </c>
      <c r="Y129" s="80">
        <f>+'C'!U50/(D!Y$93)</f>
        <v>0.46738504582589785</v>
      </c>
      <c r="Z129" s="80">
        <f>+'C'!V50/(D!Z$93)</f>
        <v>0.18023596049630003</v>
      </c>
      <c r="AA129" s="80">
        <f>+'C'!W50/(D!AA$93)</f>
        <v>0.76339195088802947</v>
      </c>
      <c r="AB129" s="80">
        <f>+'C'!X50/(D!AB$93)</f>
        <v>0.121381543566002</v>
      </c>
      <c r="AC129" s="80">
        <f>+'C'!Y50/(D!AC$93)</f>
        <v>0.60193620948545057</v>
      </c>
    </row>
    <row r="130" spans="6:29" x14ac:dyDescent="0.25">
      <c r="F130" s="182" t="s">
        <v>21</v>
      </c>
      <c r="G130" s="183"/>
      <c r="H130" s="80">
        <f>+'C'!D51/(D!H$93)</f>
        <v>0</v>
      </c>
      <c r="I130" s="80">
        <f>+'C'!E51/(D!I$93)</f>
        <v>0</v>
      </c>
      <c r="J130" s="80">
        <f>+'C'!F51/(D!J$93)</f>
        <v>0</v>
      </c>
      <c r="K130" s="80">
        <f>+'C'!G51/(D!K$93)</f>
        <v>0</v>
      </c>
      <c r="L130" s="80">
        <f>+'C'!H51/(D!L$93)</f>
        <v>0</v>
      </c>
      <c r="M130" s="80">
        <f>+'C'!I51/(D!M$93)</f>
        <v>0</v>
      </c>
      <c r="N130" s="80">
        <f>+'C'!J51/(D!N$93)</f>
        <v>0</v>
      </c>
      <c r="O130" s="80">
        <f>+'C'!K51/(D!O$93)</f>
        <v>0</v>
      </c>
      <c r="P130" s="80">
        <f>+'C'!L51/(D!P$93)</f>
        <v>0</v>
      </c>
      <c r="Q130" s="80">
        <f>+'C'!M51/(D!Q$93)</f>
        <v>1.2938729549197107E-4</v>
      </c>
      <c r="R130" s="80">
        <f>+'C'!N51/(D!R$93)</f>
        <v>2.3602293500805512E-4</v>
      </c>
      <c r="S130" s="80">
        <f>+'C'!O51/(D!S$93)</f>
        <v>2.3637348832450283E-4</v>
      </c>
      <c r="T130" s="80">
        <f>+'C'!P51/(D!T$93)</f>
        <v>3.3542655380400477E-4</v>
      </c>
      <c r="U130" s="80">
        <f>+'C'!Q51/(D!U$93)</f>
        <v>2.7381479004388783E-4</v>
      </c>
      <c r="V130" s="80">
        <f>+'C'!R51/(D!V$93)</f>
        <v>7.4883136191971819E-4</v>
      </c>
      <c r="W130" s="80">
        <f>+'C'!S51/(D!W$93)</f>
        <v>2.6455118199528741E-4</v>
      </c>
      <c r="X130" s="80">
        <f>+'C'!T51/(D!X$93)</f>
        <v>7.0739796714276953E-4</v>
      </c>
      <c r="Y130" s="80">
        <f>+'C'!U51/(D!Y$93)</f>
        <v>0</v>
      </c>
      <c r="Z130" s="80">
        <f>+'C'!V51/(D!Z$93)</f>
        <v>3.3023324797374232E-4</v>
      </c>
      <c r="AA130" s="80">
        <f>+'C'!W51/(D!AA$93)</f>
        <v>9.0326247734342496E-5</v>
      </c>
      <c r="AB130" s="80">
        <f>+'C'!X51/(D!AB$93)</f>
        <v>2.7790928072442299E-4</v>
      </c>
      <c r="AC130" s="80">
        <f>+'C'!Y51/(D!AC$93)</f>
        <v>2.150408974175674E-4</v>
      </c>
    </row>
    <row r="131" spans="6:29" x14ac:dyDescent="0.25">
      <c r="F131" s="186" t="s">
        <v>22</v>
      </c>
      <c r="G131" s="187"/>
      <c r="H131" s="80">
        <f>+'C'!D52/(D!H$93)</f>
        <v>-7.3233469248930635E-2</v>
      </c>
      <c r="I131" s="80">
        <f>+'C'!E52/(D!I$93)</f>
        <v>-3.3762333373056751E-2</v>
      </c>
      <c r="J131" s="80">
        <f>+'C'!F52/(D!J$93)</f>
        <v>-8.0661519441100005E-2</v>
      </c>
      <c r="K131" s="80">
        <f>+'C'!G52/(D!K$93)</f>
        <v>-0.17562689115968941</v>
      </c>
      <c r="L131" s="80">
        <f>+'C'!H52/(D!L$93)</f>
        <v>-0.13570615257119018</v>
      </c>
      <c r="M131" s="80">
        <f>+'C'!I52/(D!M$93)</f>
        <v>-0.2706553044708595</v>
      </c>
      <c r="N131" s="80">
        <f>+'C'!J52/(D!N$93)</f>
        <v>-0.38798691586303485</v>
      </c>
      <c r="O131" s="80">
        <f>+'C'!K52/(D!O$93)</f>
        <v>-0.43625959581216184</v>
      </c>
      <c r="P131" s="80">
        <f>+'C'!L52/(D!P$93)</f>
        <v>-0.970216744492165</v>
      </c>
      <c r="Q131" s="80">
        <f>+'C'!M52/(D!Q$93)</f>
        <v>-0.5675407583741231</v>
      </c>
      <c r="R131" s="80">
        <f>+'C'!N52/(D!R$93)</f>
        <v>-0.77850259148573409</v>
      </c>
      <c r="S131" s="80">
        <f>+'C'!O52/(D!S$93)</f>
        <v>-0.85001407107443316</v>
      </c>
      <c r="T131" s="80">
        <f>+'C'!P52/(D!T$93)</f>
        <v>-0.56220020592409792</v>
      </c>
      <c r="U131" s="80">
        <f>+'C'!Q52/(D!U$93)</f>
        <v>-0.72540963007220161</v>
      </c>
      <c r="V131" s="80">
        <f>+'C'!R52/(D!V$93)</f>
        <v>-0.45959806783460366</v>
      </c>
      <c r="W131" s="80">
        <f>+'C'!S52/(D!W$93)</f>
        <v>-0.50826260776553345</v>
      </c>
      <c r="X131" s="80">
        <f>+'C'!T52/(D!X$93)</f>
        <v>-0.55019660057835784</v>
      </c>
      <c r="Y131" s="80">
        <f>+'C'!U52/(D!Y$93)</f>
        <v>-0.54676341996349487</v>
      </c>
      <c r="Z131" s="80">
        <f>+'C'!V52/(D!Z$93)</f>
        <v>-0.59267774182183708</v>
      </c>
      <c r="AA131" s="80">
        <f>+'C'!W52/(D!AA$93)</f>
        <v>-0.71655029399696457</v>
      </c>
      <c r="AB131" s="80">
        <f>+'C'!X52/(D!AB$93)</f>
        <v>-0.83012725740817483</v>
      </c>
      <c r="AC131" s="80">
        <f>+'C'!Y52/(D!AC$93)</f>
        <v>-0.61150076595718017</v>
      </c>
    </row>
    <row r="132" spans="6:29" x14ac:dyDescent="0.25">
      <c r="F132" s="182" t="s">
        <v>23</v>
      </c>
      <c r="G132" s="183"/>
      <c r="H132" s="80">
        <f>+'C'!D53/(D!H$93)</f>
        <v>-0.45459710068730602</v>
      </c>
      <c r="I132" s="80">
        <f>+'C'!E53/(D!I$93)</f>
        <v>-0.45187881452936773</v>
      </c>
      <c r="J132" s="80">
        <f>+'C'!F53/(D!J$93)</f>
        <v>-0.30525785771670061</v>
      </c>
      <c r="K132" s="80">
        <f>+'C'!G53/(D!K$93)</f>
        <v>-0.35773424517441937</v>
      </c>
      <c r="L132" s="80">
        <f>+'C'!H53/(D!L$93)</f>
        <v>-0.24523114062090393</v>
      </c>
      <c r="M132" s="80">
        <f>+'C'!I53/(D!M$93)</f>
        <v>-0.22609208968313343</v>
      </c>
      <c r="N132" s="80">
        <f>+'C'!J53/(D!N$93)</f>
        <v>-0.27461137663069146</v>
      </c>
      <c r="O132" s="80">
        <f>+'C'!K53/(D!O$93)</f>
        <v>-0.15779538202632648</v>
      </c>
      <c r="P132" s="80">
        <f>+'C'!L53/(D!P$93)</f>
        <v>0.23678028686759151</v>
      </c>
      <c r="Q132" s="80">
        <f>+'C'!M53/(D!Q$93)</f>
        <v>0.16089320444278368</v>
      </c>
      <c r="R132" s="80">
        <f>+'C'!N53/(D!R$93)</f>
        <v>0.25638197194822843</v>
      </c>
      <c r="S132" s="80">
        <f>+'C'!O53/(D!S$93)</f>
        <v>0.3150004611572797</v>
      </c>
      <c r="T132" s="80">
        <f>+'C'!P53/(D!T$93)</f>
        <v>-0.31894489931507808</v>
      </c>
      <c r="U132" s="80">
        <f>+'C'!Q53/(D!U$93)</f>
        <v>-0.53118390049290209</v>
      </c>
      <c r="V132" s="80">
        <f>+'C'!R53/(D!V$93)</f>
        <v>-0.22024238762870624</v>
      </c>
      <c r="W132" s="80">
        <f>+'C'!S53/(D!W$93)</f>
        <v>-0.16368917899516558</v>
      </c>
      <c r="X132" s="80">
        <f>+'C'!T53/(D!X$93)</f>
        <v>-0.3913145168825477</v>
      </c>
      <c r="Y132" s="80">
        <f>+'C'!U53/(D!Y$93)</f>
        <v>-0.38629153476816619</v>
      </c>
      <c r="Z132" s="80">
        <f>+'C'!V53/(D!Z$93)</f>
        <v>-0.38479155915729851</v>
      </c>
      <c r="AA132" s="80">
        <f>+'C'!W53/(D!AA$93)</f>
        <v>-0.51486443498542933</v>
      </c>
      <c r="AB132" s="80">
        <f>+'C'!X53/(D!AB$93)</f>
        <v>-0.55793755796894839</v>
      </c>
      <c r="AC132" s="80">
        <f>+'C'!Y53/(D!AC$93)</f>
        <v>-0.52585244162132383</v>
      </c>
    </row>
    <row r="133" spans="6:29" x14ac:dyDescent="0.25">
      <c r="F133" s="186" t="s">
        <v>24</v>
      </c>
      <c r="G133" s="187"/>
      <c r="H133" s="80">
        <f>+'C'!D54/(D!H$93)</f>
        <v>-1.8146052085797049</v>
      </c>
      <c r="I133" s="80">
        <f>+'C'!E54/(D!I$93)</f>
        <v>-1.2485105142600548</v>
      </c>
      <c r="J133" s="80">
        <f>+'C'!F54/(D!J$93)</f>
        <v>-2.0958789293447935</v>
      </c>
      <c r="K133" s="80">
        <f>+'C'!G54/(D!K$93)</f>
        <v>-2.2303418493773099</v>
      </c>
      <c r="L133" s="80">
        <f>+'C'!H54/(D!L$93)</f>
        <v>-1.4028450373594321</v>
      </c>
      <c r="M133" s="80">
        <f>+'C'!I54/(D!M$93)</f>
        <v>-1.6040053857237688</v>
      </c>
      <c r="N133" s="80">
        <f>+'C'!J54/(D!N$93)</f>
        <v>-1.5516810030205672</v>
      </c>
      <c r="O133" s="80">
        <f>+'C'!K54/(D!O$93)</f>
        <v>-2.0823743453081263</v>
      </c>
      <c r="P133" s="80">
        <f>+'C'!L54/(D!P$93)</f>
        <v>-1.9935565189313487</v>
      </c>
      <c r="Q133" s="80">
        <f>+'C'!M54/(D!Q$93)</f>
        <v>-3.1476403898342489</v>
      </c>
      <c r="R133" s="80">
        <f>+'C'!N54/(D!R$93)</f>
        <v>-2.6844814967314088</v>
      </c>
      <c r="S133" s="80">
        <f>+'C'!O54/(D!S$93)</f>
        <v>-3.1390746133984542</v>
      </c>
      <c r="T133" s="80">
        <f>+'C'!P54/(D!T$93)</f>
        <v>-3.166860982452413</v>
      </c>
      <c r="U133" s="80">
        <f>+'C'!Q54/(D!U$93)</f>
        <v>-2.2437383025486493</v>
      </c>
      <c r="V133" s="80">
        <f>+'C'!R54/(D!V$93)</f>
        <v>-1.960143663900686</v>
      </c>
      <c r="W133" s="80">
        <f>+'C'!S54/(D!W$93)</f>
        <v>-2.2014019487927006</v>
      </c>
      <c r="X133" s="80">
        <f>+'C'!T54/(D!X$93)</f>
        <v>-2.4595875276217742</v>
      </c>
      <c r="Y133" s="80">
        <f>+'C'!U54/(D!Y$93)</f>
        <v>-2.2744040644568946</v>
      </c>
      <c r="Z133" s="80">
        <f>+'C'!V54/(D!Z$93)</f>
        <v>-2.1428899612833061</v>
      </c>
      <c r="AA133" s="80">
        <f>+'C'!W54/(D!AA$93)</f>
        <v>-2.3025520293185062</v>
      </c>
      <c r="AB133" s="80">
        <f>+'C'!X54/(D!AB$93)</f>
        <v>-2.0972578885179085</v>
      </c>
      <c r="AC133" s="80">
        <f>+'C'!Y54/(D!AC$93)</f>
        <v>-1.6474910207740248</v>
      </c>
    </row>
    <row r="134" spans="6:29" x14ac:dyDescent="0.25">
      <c r="F134" s="182" t="s">
        <v>25</v>
      </c>
      <c r="G134" s="183"/>
      <c r="H134" s="80">
        <f>+'C'!D55/(D!H$93)</f>
        <v>-9.3052579833823257E-2</v>
      </c>
      <c r="I134" s="80">
        <f>+'C'!E55/(D!I$93)</f>
        <v>-7.1318476806022407E-2</v>
      </c>
      <c r="J134" s="80">
        <f>+'C'!F55/(D!J$93)</f>
        <v>-8.4047190403332667E-2</v>
      </c>
      <c r="K134" s="80">
        <f>+'C'!G55/(D!K$93)</f>
        <v>-9.2205639540155537E-2</v>
      </c>
      <c r="L134" s="80">
        <f>+'C'!H55/(D!L$93)</f>
        <v>-8.7122632155631832E-2</v>
      </c>
      <c r="M134" s="80">
        <f>+'C'!I55/(D!M$93)</f>
        <v>-8.1801431366959845E-2</v>
      </c>
      <c r="N134" s="80">
        <f>+'C'!J55/(D!N$93)</f>
        <v>-0.12330545559654328</v>
      </c>
      <c r="O134" s="80">
        <f>+'C'!K55/(D!O$93)</f>
        <v>-0.11630954233446515</v>
      </c>
      <c r="P134" s="80">
        <f>+'C'!L55/(D!P$93)</f>
        <v>-0.14677268874212271</v>
      </c>
      <c r="Q134" s="80">
        <f>+'C'!M55/(D!Q$93)</f>
        <v>-0.13082660530194373</v>
      </c>
      <c r="R134" s="80">
        <f>+'C'!N55/(D!R$93)</f>
        <v>-8.440960826666058E-2</v>
      </c>
      <c r="S134" s="80">
        <f>+'C'!O55/(D!S$93)</f>
        <v>-0.1003154212699222</v>
      </c>
      <c r="T134" s="80">
        <f>+'C'!P55/(D!T$93)</f>
        <v>-7.9309825519724764E-2</v>
      </c>
      <c r="U134" s="80">
        <f>+'C'!Q55/(D!U$93)</f>
        <v>-8.8414765375119511E-2</v>
      </c>
      <c r="V134" s="80">
        <f>+'C'!R55/(D!V$93)</f>
        <v>-0.11259969163130505</v>
      </c>
      <c r="W134" s="80">
        <f>+'C'!S55/(D!W$93)</f>
        <v>-0.10013543579580564</v>
      </c>
      <c r="X134" s="80">
        <f>+'C'!T55/(D!X$93)</f>
        <v>-7.7329615199917254E-2</v>
      </c>
      <c r="Y134" s="80">
        <f>+'C'!U55/(D!Y$93)</f>
        <v>-8.6992447289581776E-2</v>
      </c>
      <c r="Z134" s="80">
        <f>+'C'!V55/(D!Z$93)</f>
        <v>-7.8233109172287707E-2</v>
      </c>
      <c r="AA134" s="80">
        <f>+'C'!W55/(D!AA$93)</f>
        <v>-0.14082650766835345</v>
      </c>
      <c r="AB134" s="80">
        <f>+'C'!X55/(D!AB$93)</f>
        <v>-0.21071524447802586</v>
      </c>
      <c r="AC134" s="80">
        <f>+'C'!Y55/(D!AC$93)</f>
        <v>-9.8606505922736246E-2</v>
      </c>
    </row>
    <row r="135" spans="6:29" ht="15.75" thickBot="1" x14ac:dyDescent="0.3">
      <c r="F135" s="184" t="s">
        <v>26</v>
      </c>
      <c r="G135" s="185"/>
      <c r="H135" s="81">
        <f>+'C'!D56/(D!H$93)</f>
        <v>9.2206181577143387E-2</v>
      </c>
      <c r="I135" s="81">
        <f>+'C'!E56/(D!I$93)</f>
        <v>7.9205479051037628E-2</v>
      </c>
      <c r="J135" s="81">
        <f>+'C'!F56/(D!J$93)</f>
        <v>6.5000562184932206E-2</v>
      </c>
      <c r="K135" s="81">
        <f>+'C'!G56/(D!K$93)</f>
        <v>-3.1162164316729355E-3</v>
      </c>
      <c r="L135" s="81">
        <f>+'C'!H56/(D!L$93)</f>
        <v>-1.1614509977887046E-3</v>
      </c>
      <c r="M135" s="81">
        <f>+'C'!I56/(D!M$93)</f>
        <v>-9.4357022253286087E-4</v>
      </c>
      <c r="N135" s="81">
        <f>+'C'!J56/(D!N$93)</f>
        <v>-5.7714820104139445E-4</v>
      </c>
      <c r="O135" s="81">
        <f>+'C'!K56/(D!O$93)</f>
        <v>-1.2957786658813073E-4</v>
      </c>
      <c r="P135" s="81">
        <f>+'C'!L56/(D!P$93)</f>
        <v>-1.8500371686574018E-4</v>
      </c>
      <c r="Q135" s="81">
        <f>+'C'!M56/(D!Q$93)</f>
        <v>-1.6119600214711371E-4</v>
      </c>
      <c r="R135" s="81">
        <f>+'C'!N56/(D!R$93)</f>
        <v>-3.883567617916485E-4</v>
      </c>
      <c r="S135" s="81">
        <f>+'C'!O56/(D!S$93)</f>
        <v>-4.9827127870319702E-4</v>
      </c>
      <c r="T135" s="81">
        <f>+'C'!P56/(D!T$93)</f>
        <v>-2.1784188416598612E-4</v>
      </c>
      <c r="U135" s="81">
        <f>+'C'!Q56/(D!U$93)</f>
        <v>-1.780292072620171E-4</v>
      </c>
      <c r="V135" s="81">
        <f>+'C'!R56/(D!V$93)</f>
        <v>-1.3022745038611147E-4</v>
      </c>
      <c r="W135" s="81">
        <f>+'C'!S56/(D!W$93)</f>
        <v>-8.6548523158458786E-5</v>
      </c>
      <c r="X135" s="81">
        <f>+'C'!T56/(D!X$93)</f>
        <v>1.0433637031815116E-4</v>
      </c>
      <c r="Y135" s="81">
        <f>+'C'!U56/(D!Y$93)</f>
        <v>-1.0591092283045286E-4</v>
      </c>
      <c r="Z135" s="81">
        <f>+'C'!V56/(D!Z$93)</f>
        <v>6.0395818784034267E-5</v>
      </c>
      <c r="AA135" s="81">
        <f>+'C'!W56/(D!AA$93)</f>
        <v>-5.938195227358285E-5</v>
      </c>
      <c r="AB135" s="81">
        <f>+'C'!X56/(D!AB$93)</f>
        <v>-4.0056999046254779E-4</v>
      </c>
      <c r="AC135" s="81">
        <f>+'C'!Y56/(D!AC$93)</f>
        <v>1.8388278447619329E-5</v>
      </c>
    </row>
    <row r="137" spans="6:29" ht="15.75" thickBot="1" x14ac:dyDescent="0.3"/>
    <row r="138" spans="6:29" ht="15.75" thickBot="1" x14ac:dyDescent="0.3">
      <c r="F138" s="8" t="s">
        <v>15</v>
      </c>
      <c r="G138" s="9"/>
      <c r="H138" s="18">
        <v>1995</v>
      </c>
      <c r="I138" s="10">
        <v>1996</v>
      </c>
      <c r="J138" s="18">
        <v>1997</v>
      </c>
      <c r="K138" s="10">
        <v>1998</v>
      </c>
      <c r="L138" s="18">
        <v>1999</v>
      </c>
      <c r="M138" s="10">
        <v>2000</v>
      </c>
      <c r="N138" s="18">
        <v>2001</v>
      </c>
      <c r="O138" s="10">
        <v>2002</v>
      </c>
      <c r="P138" s="18">
        <v>2003</v>
      </c>
      <c r="Q138" s="10">
        <v>2004</v>
      </c>
      <c r="R138" s="18">
        <v>2005</v>
      </c>
      <c r="S138" s="10">
        <v>2006</v>
      </c>
      <c r="T138" s="18">
        <v>2007</v>
      </c>
      <c r="U138" s="10">
        <v>2008</v>
      </c>
      <c r="V138" s="18">
        <v>2009</v>
      </c>
      <c r="W138" s="10">
        <v>2010</v>
      </c>
      <c r="X138" s="18">
        <v>2011</v>
      </c>
      <c r="Y138" s="10">
        <v>2012</v>
      </c>
      <c r="Z138" s="18">
        <v>2013</v>
      </c>
      <c r="AA138" s="10">
        <v>2014</v>
      </c>
      <c r="AB138" s="18">
        <v>2015</v>
      </c>
      <c r="AC138" s="11">
        <v>2016</v>
      </c>
    </row>
    <row r="139" spans="6:29" ht="15.75" thickBot="1" x14ac:dyDescent="0.3">
      <c r="F139" s="159" t="s">
        <v>27</v>
      </c>
      <c r="G139" s="160"/>
      <c r="H139" s="77">
        <f>('C'!D46/2)/(D!H$93)</f>
        <v>-0.99761846435752921</v>
      </c>
      <c r="I139" s="77">
        <f>('C'!E46/2)/(D!I$93)</f>
        <v>-0.78158351780841784</v>
      </c>
      <c r="J139" s="77">
        <f>('C'!F46/2)/(D!J$93)</f>
        <v>-1.1282020510911188</v>
      </c>
      <c r="K139" s="77">
        <f>('C'!G46/2)/(D!K$93)</f>
        <v>-1.3489978344927407</v>
      </c>
      <c r="L139" s="77">
        <f>('C'!H46/2)/(D!L$93)</f>
        <v>-0.80207953405651522</v>
      </c>
      <c r="M139" s="77">
        <f>('C'!I46/2)/(D!M$93)</f>
        <v>-1.0155349818838524</v>
      </c>
      <c r="N139" s="77">
        <f>('C'!J46/2)/(D!N$93)</f>
        <v>-1.1334806670099813</v>
      </c>
      <c r="O139" s="77">
        <f>('C'!K46/2)/(D!O$93)</f>
        <v>-1.3525830702601382</v>
      </c>
      <c r="P139" s="77">
        <f>('C'!L46/2)/(D!P$93)</f>
        <v>-1.3847268925488851</v>
      </c>
      <c r="Q139" s="77">
        <f>('C'!M46/2)/(D!Q$93)</f>
        <v>-1.768522116882937</v>
      </c>
      <c r="R139" s="77">
        <f>('C'!N46/2)/(D!R$93)</f>
        <v>-1.5616365829785219</v>
      </c>
      <c r="S139" s="77">
        <f>('C'!O46/2)/(D!S$93)</f>
        <v>-1.7209457166861526</v>
      </c>
      <c r="T139" s="77">
        <f>('C'!P46/2)/(D!T$93)</f>
        <v>-1.8948451287716364</v>
      </c>
      <c r="U139" s="77">
        <f>('C'!Q46/2)/(D!U$93)</f>
        <v>-1.6532105262163521</v>
      </c>
      <c r="V139" s="77">
        <f>('C'!R46/2)/(D!V$93)</f>
        <v>-1.2243992027497346</v>
      </c>
      <c r="W139" s="77">
        <f>('C'!S46/2)/(D!W$93)</f>
        <v>-0.98920430549917115</v>
      </c>
      <c r="X139" s="77">
        <f>('C'!T46/2)/(D!X$93)</f>
        <v>-1.4278246955465579</v>
      </c>
      <c r="Y139" s="77">
        <f>('C'!U46/2)/(D!Y$93)</f>
        <v>-1.2878468440470734</v>
      </c>
      <c r="Z139" s="77">
        <f>('C'!V46/2)/(D!Z$93)</f>
        <v>-1.4024664871614052</v>
      </c>
      <c r="AA139" s="77">
        <f>('C'!W46/2)/(D!AA$93)</f>
        <v>-1.2966770677905504</v>
      </c>
      <c r="AB139" s="77">
        <f>('C'!X46/2)/(D!AB$93)</f>
        <v>-1.5882311547752912</v>
      </c>
      <c r="AC139" s="77">
        <f>('C'!Y46/2)/(D!AC$93)</f>
        <v>-0.86178188031374614</v>
      </c>
    </row>
    <row r="140" spans="6:29" x14ac:dyDescent="0.25">
      <c r="F140" s="182" t="s">
        <v>17</v>
      </c>
      <c r="G140" s="183"/>
      <c r="H140" s="79">
        <f>('C'!D47/2)/(D!H$93)</f>
        <v>0.15488309780113388</v>
      </c>
      <c r="I140" s="79">
        <f>('C'!E47/2)/(D!I$93)</f>
        <v>7.442976396128545E-2</v>
      </c>
      <c r="J140" s="79">
        <f>('C'!F47/2)/(D!J$93)</f>
        <v>0.11701832496975514</v>
      </c>
      <c r="K140" s="79">
        <f>('C'!G47/2)/(D!K$93)</f>
        <v>7.0189699254919746E-2</v>
      </c>
      <c r="L140" s="79">
        <f>('C'!H47/2)/(D!L$93)</f>
        <v>0.10491779814753543</v>
      </c>
      <c r="M140" s="79">
        <f>('C'!I47/2)/(D!M$93)</f>
        <v>7.6721024033352112E-2</v>
      </c>
      <c r="N140" s="79">
        <f>('C'!J47/2)/(D!N$93)</f>
        <v>5.13109322139913E-2</v>
      </c>
      <c r="O140" s="79">
        <f>('C'!K47/2)/(D!O$93)</f>
        <v>4.8167564758218748E-2</v>
      </c>
      <c r="P140" s="79">
        <f>('C'!L47/2)/(D!P$93)</f>
        <v>5.6827429169990645E-2</v>
      </c>
      <c r="Q140" s="79">
        <f>('C'!M47/2)/(D!Q$93)</f>
        <v>6.466344912021238E-2</v>
      </c>
      <c r="R140" s="79">
        <f>('C'!N47/2)/(D!R$93)</f>
        <v>0.10697035581437955</v>
      </c>
      <c r="S140" s="79">
        <f>('C'!O47/2)/(D!S$93)</f>
        <v>9.5295175458002104E-2</v>
      </c>
      <c r="T140" s="79">
        <f>('C'!P47/2)/(D!T$93)</f>
        <v>7.7424416161735843E-2</v>
      </c>
      <c r="U140" s="79">
        <f>('C'!Q47/2)/(D!U$93)</f>
        <v>8.7596116288148188E-2</v>
      </c>
      <c r="V140" s="79">
        <f>('C'!R47/2)/(D!V$93)</f>
        <v>0.11175952356842735</v>
      </c>
      <c r="W140" s="79">
        <f>('C'!S47/2)/(D!W$93)</f>
        <v>0.12384636550081551</v>
      </c>
      <c r="X140" s="79">
        <f>('C'!T47/2)/(D!X$93)</f>
        <v>0.15692318444253819</v>
      </c>
      <c r="Y140" s="79">
        <f>('C'!U47/2)/(D!Y$93)</f>
        <v>8.5149990567066125E-2</v>
      </c>
      <c r="Z140" s="79">
        <f>('C'!V47/2)/(D!Z$93)</f>
        <v>7.412623426386071E-2</v>
      </c>
      <c r="AA140" s="79">
        <f>('C'!W47/2)/(D!AA$93)</f>
        <v>0.1130092968035664</v>
      </c>
      <c r="AB140" s="79">
        <f>('C'!X47/2)/(D!AB$93)</f>
        <v>0.13034995109652808</v>
      </c>
      <c r="AC140" s="79">
        <f>('C'!Y47/2)/(D!AC$93)</f>
        <v>0.17093079486062721</v>
      </c>
    </row>
    <row r="141" spans="6:29" x14ac:dyDescent="0.25">
      <c r="F141" s="186" t="s">
        <v>18</v>
      </c>
      <c r="G141" s="187"/>
      <c r="H141" s="80">
        <f>('C'!D48/2)/(D!H$93)</f>
        <v>0</v>
      </c>
      <c r="I141" s="80">
        <f>('C'!E48/2)/(D!I$93)</f>
        <v>0</v>
      </c>
      <c r="J141" s="80">
        <f>('C'!F48/2)/(D!J$93)</f>
        <v>-2.5361076980785267E-6</v>
      </c>
      <c r="K141" s="80">
        <f>('C'!G48/2)/(D!K$93)</f>
        <v>0</v>
      </c>
      <c r="L141" s="80">
        <f>('C'!H48/2)/(D!L$93)</f>
        <v>0</v>
      </c>
      <c r="M141" s="80">
        <f>('C'!I48/2)/(D!M$93)</f>
        <v>-4.0495931566529677E-5</v>
      </c>
      <c r="N141" s="80">
        <f>('C'!J48/2)/(D!N$93)</f>
        <v>0</v>
      </c>
      <c r="O141" s="80">
        <f>('C'!K48/2)/(D!O$93)</f>
        <v>0</v>
      </c>
      <c r="P141" s="80">
        <f>('C'!L48/2)/(D!P$93)</f>
        <v>-9.6636639225981765E-7</v>
      </c>
      <c r="Q141" s="80">
        <f>('C'!M48/2)/(D!Q$93)</f>
        <v>-9.8654823272528781E-6</v>
      </c>
      <c r="R141" s="80">
        <f>('C'!N48/2)/(D!R$93)</f>
        <v>0</v>
      </c>
      <c r="S141" s="80">
        <f>('C'!O48/2)/(D!S$93)</f>
        <v>-4.6343521922489814E-6</v>
      </c>
      <c r="T141" s="80">
        <f>('C'!P48/2)/(D!T$93)</f>
        <v>-7.9149925025517756E-5</v>
      </c>
      <c r="U141" s="80">
        <f>('C'!Q48/2)/(D!U$93)</f>
        <v>-6.6375679091185561E-5</v>
      </c>
      <c r="V141" s="80">
        <f>('C'!R48/2)/(D!V$93)</f>
        <v>-1.1769011801150112E-4</v>
      </c>
      <c r="W141" s="80">
        <f>('C'!S48/2)/(D!W$93)</f>
        <v>-2.6090332950356375E-4</v>
      </c>
      <c r="X141" s="80">
        <f>('C'!T48/2)/(D!X$93)</f>
        <v>-1.0531813871298963E-3</v>
      </c>
      <c r="Y141" s="80">
        <f>('C'!U48/2)/(D!Y$93)</f>
        <v>-1.2518216065476333E-3</v>
      </c>
      <c r="Z141" s="80">
        <f>('C'!V48/2)/(D!Z$93)</f>
        <v>-1.5456353174206226E-3</v>
      </c>
      <c r="AA141" s="80">
        <f>('C'!W48/2)/(D!AA$93)</f>
        <v>-2.4042300317403393E-3</v>
      </c>
      <c r="AB141" s="80">
        <f>('C'!X48/2)/(D!AB$93)</f>
        <v>-3.9596378203264814E-3</v>
      </c>
      <c r="AC141" s="80">
        <f>('C'!Y48/2)/(D!AC$93)</f>
        <v>-3.4019341812876222E-3</v>
      </c>
    </row>
    <row r="142" spans="6:29" x14ac:dyDescent="0.25">
      <c r="F142" s="182" t="s">
        <v>19</v>
      </c>
      <c r="G142" s="183"/>
      <c r="H142" s="80">
        <f>('C'!D49/2)/(D!H$93)</f>
        <v>1.9150374022617888E-2</v>
      </c>
      <c r="I142" s="80">
        <f>('C'!E49/2)/(D!I$93)</f>
        <v>7.1190276044489865E-3</v>
      </c>
      <c r="J142" s="80">
        <f>('C'!F49/2)/(D!J$93)</f>
        <v>5.229238433966367E-3</v>
      </c>
      <c r="K142" s="80">
        <f>('C'!G49/2)/(D!K$93)</f>
        <v>1.0625866110177836E-3</v>
      </c>
      <c r="L142" s="80">
        <f>('C'!H49/2)/(D!L$93)</f>
        <v>2.9035880449818214E-2</v>
      </c>
      <c r="M142" s="80">
        <f>('C'!I49/2)/(D!M$93)</f>
        <v>-2.4080813101001755E-4</v>
      </c>
      <c r="N142" s="80">
        <f>('C'!J49/2)/(D!N$93)</f>
        <v>-1.5705364626498224E-2</v>
      </c>
      <c r="O142" s="80">
        <f>('C'!K49/2)/(D!O$93)</f>
        <v>-4.2350366063220735E-3</v>
      </c>
      <c r="P142" s="80">
        <f>('C'!L49/2)/(D!P$93)</f>
        <v>-4.5727295929787583E-3</v>
      </c>
      <c r="Q142" s="80">
        <f>('C'!M49/2)/(D!Q$93)</f>
        <v>9.7629368310798628E-3</v>
      </c>
      <c r="R142" s="80">
        <f>('C'!N49/2)/(D!R$93)</f>
        <v>1.704558687347452E-2</v>
      </c>
      <c r="S142" s="80">
        <f>('C'!O49/2)/(D!S$93)</f>
        <v>7.2151472777714123E-2</v>
      </c>
      <c r="T142" s="80">
        <f>('C'!P49/2)/(D!T$93)</f>
        <v>9.2720002973527366E-2</v>
      </c>
      <c r="U142" s="80">
        <f>('C'!Q49/2)/(D!U$93)</f>
        <v>5.4565091308119568E-2</v>
      </c>
      <c r="V142" s="80">
        <f>('C'!R49/2)/(D!V$93)</f>
        <v>4.0717556152255543E-2</v>
      </c>
      <c r="W142" s="80">
        <f>('C'!S49/2)/(D!W$93)</f>
        <v>8.5883288304990785E-2</v>
      </c>
      <c r="X142" s="80">
        <f>('C'!T49/2)/(D!X$93)</f>
        <v>8.4408669179902543E-2</v>
      </c>
      <c r="Y142" s="80">
        <f>('C'!U49/2)/(D!Y$93)</f>
        <v>4.1841158190324287E-2</v>
      </c>
      <c r="Z142" s="80">
        <f>('C'!V49/2)/(D!Z$93)</f>
        <v>3.3935800882614289E-2</v>
      </c>
      <c r="AA142" s="80">
        <f>('C'!W49/2)/(D!AA$93)</f>
        <v>4.8403050830505306E-2</v>
      </c>
      <c r="AB142" s="80">
        <f>('C'!X49/2)/(D!AB$93)</f>
        <v>7.2768054416000441E-2</v>
      </c>
      <c r="AC142" s="80">
        <f>('C'!Y49/2)/(D!AC$93)</f>
        <v>0.11132981212432749</v>
      </c>
    </row>
    <row r="143" spans="6:29" x14ac:dyDescent="0.25">
      <c r="F143" s="186" t="s">
        <v>20</v>
      </c>
      <c r="G143" s="187"/>
      <c r="H143" s="80">
        <f>('C'!D50/2)/(D!H$93)</f>
        <v>-1.0896439790713569E-5</v>
      </c>
      <c r="I143" s="80">
        <f>('C'!E50/2)/(D!I$93)</f>
        <v>0</v>
      </c>
      <c r="J143" s="80">
        <f>('C'!F50/2)/(D!J$93)</f>
        <v>-2.4620402274137563E-5</v>
      </c>
      <c r="K143" s="80">
        <f>('C'!G50/2)/(D!K$93)</f>
        <v>9.2623665105057811E-3</v>
      </c>
      <c r="L143" s="80">
        <f>('C'!H50/2)/(D!L$93)</f>
        <v>0</v>
      </c>
      <c r="M143" s="80">
        <f>('C'!I50/2)/(D!M$93)</f>
        <v>-2.2581112100095429E-4</v>
      </c>
      <c r="N143" s="80">
        <f>('C'!J50/2)/(D!N$93)</f>
        <v>-5.2849415353485257E-6</v>
      </c>
      <c r="O143" s="80">
        <f>('C'!K50/2)/(D!O$93)</f>
        <v>-8.1376738201269333E-5</v>
      </c>
      <c r="P143" s="80">
        <f>('C'!L50/2)/(D!P$93)</f>
        <v>-5.2912520494226081E-6</v>
      </c>
      <c r="Q143" s="80">
        <f>('C'!M50/2)/(D!Q$93)</f>
        <v>-3.6545846480852092E-4</v>
      </c>
      <c r="R143" s="80">
        <f>('C'!N50/2)/(D!R$93)</f>
        <v>-4.007049648519679E-2</v>
      </c>
      <c r="S143" s="80">
        <f>('C'!O50/2)/(D!S$93)</f>
        <v>-1.0549624569393431E-3</v>
      </c>
      <c r="T143" s="80">
        <f>('C'!P50/2)/(D!T$93)</f>
        <v>-1.311240942861981E-3</v>
      </c>
      <c r="U143" s="80">
        <f>('C'!Q50/2)/(D!U$93)</f>
        <v>-9.799619271226882E-4</v>
      </c>
      <c r="V143" s="80">
        <f>('C'!R50/2)/(D!V$93)</f>
        <v>-7.7596528832282773E-4</v>
      </c>
      <c r="W143" s="80">
        <f>('C'!S50/2)/(D!W$93)</f>
        <v>0.28798253185381001</v>
      </c>
      <c r="X143" s="80">
        <f>('C'!T50/2)/(D!X$93)</f>
        <v>7.0704889227939383E-2</v>
      </c>
      <c r="Y143" s="80">
        <f>('C'!U50/2)/(D!Y$93)</f>
        <v>0.23369252291294892</v>
      </c>
      <c r="Z143" s="80">
        <f>('C'!V50/2)/(D!Z$93)</f>
        <v>9.0117980248150015E-2</v>
      </c>
      <c r="AA143" s="80">
        <f>('C'!W50/2)/(D!AA$93)</f>
        <v>0.38169597544401473</v>
      </c>
      <c r="AB143" s="80">
        <f>('C'!X50/2)/(D!AB$93)</f>
        <v>6.0690771783001002E-2</v>
      </c>
      <c r="AC143" s="80">
        <f>('C'!Y50/2)/(D!AC$93)</f>
        <v>0.30096810474272528</v>
      </c>
    </row>
    <row r="144" spans="6:29" x14ac:dyDescent="0.25">
      <c r="F144" s="182" t="s">
        <v>21</v>
      </c>
      <c r="G144" s="183"/>
      <c r="H144" s="80">
        <f>('C'!D51/2)/(D!H$93)</f>
        <v>0</v>
      </c>
      <c r="I144" s="80">
        <f>('C'!E51/2)/(D!I$93)</f>
        <v>0</v>
      </c>
      <c r="J144" s="80">
        <f>('C'!F51/2)/(D!J$93)</f>
        <v>0</v>
      </c>
      <c r="K144" s="80">
        <f>('C'!G51/2)/(D!K$93)</f>
        <v>0</v>
      </c>
      <c r="L144" s="80">
        <f>('C'!H51/2)/(D!L$93)</f>
        <v>0</v>
      </c>
      <c r="M144" s="80">
        <f>('C'!I51/2)/(D!M$93)</f>
        <v>0</v>
      </c>
      <c r="N144" s="80">
        <f>('C'!J51/2)/(D!N$93)</f>
        <v>0</v>
      </c>
      <c r="O144" s="80">
        <f>('C'!K51/2)/(D!O$93)</f>
        <v>0</v>
      </c>
      <c r="P144" s="80">
        <f>('C'!L51/2)/(D!P$93)</f>
        <v>0</v>
      </c>
      <c r="Q144" s="80">
        <f>('C'!M51/2)/(D!Q$93)</f>
        <v>6.4693647745985537E-5</v>
      </c>
      <c r="R144" s="80">
        <f>('C'!N51/2)/(D!R$93)</f>
        <v>1.1801146750402756E-4</v>
      </c>
      <c r="S144" s="80">
        <f>('C'!O51/2)/(D!S$93)</f>
        <v>1.1818674416225142E-4</v>
      </c>
      <c r="T144" s="80">
        <f>('C'!P51/2)/(D!T$93)</f>
        <v>1.6771327690200238E-4</v>
      </c>
      <c r="U144" s="80">
        <f>('C'!Q51/2)/(D!U$93)</f>
        <v>1.3690739502194392E-4</v>
      </c>
      <c r="V144" s="80">
        <f>('C'!R51/2)/(D!V$93)</f>
        <v>3.744156809598591E-4</v>
      </c>
      <c r="W144" s="80">
        <f>('C'!S51/2)/(D!W$93)</f>
        <v>1.322755909976437E-4</v>
      </c>
      <c r="X144" s="80">
        <f>('C'!T51/2)/(D!X$93)</f>
        <v>3.5369898357138477E-4</v>
      </c>
      <c r="Y144" s="80">
        <f>('C'!U51/2)/(D!Y$93)</f>
        <v>0</v>
      </c>
      <c r="Z144" s="80">
        <f>('C'!V51/2)/(D!Z$93)</f>
        <v>1.6511662398687116E-4</v>
      </c>
      <c r="AA144" s="80">
        <f>('C'!W51/2)/(D!AA$93)</f>
        <v>4.5163123867171248E-5</v>
      </c>
      <c r="AB144" s="80">
        <f>('C'!X51/2)/(D!AB$93)</f>
        <v>1.389546403622115E-4</v>
      </c>
      <c r="AC144" s="80">
        <f>('C'!Y51/2)/(D!AC$93)</f>
        <v>1.075204487087837E-4</v>
      </c>
    </row>
    <row r="145" spans="6:29" x14ac:dyDescent="0.25">
      <c r="F145" s="186" t="s">
        <v>22</v>
      </c>
      <c r="G145" s="187"/>
      <c r="H145" s="80">
        <f>('C'!D52/2)/(D!H$93)</f>
        <v>-3.6616734624465318E-2</v>
      </c>
      <c r="I145" s="80">
        <f>('C'!E52/2)/(D!I$93)</f>
        <v>-1.6881166686528375E-2</v>
      </c>
      <c r="J145" s="80">
        <f>('C'!F52/2)/(D!J$93)</f>
        <v>-4.0330759720550002E-2</v>
      </c>
      <c r="K145" s="80">
        <f>('C'!G52/2)/(D!K$93)</f>
        <v>-8.7813445579844704E-2</v>
      </c>
      <c r="L145" s="80">
        <f>('C'!H52/2)/(D!L$93)</f>
        <v>-6.7853076285595088E-2</v>
      </c>
      <c r="M145" s="80">
        <f>('C'!I52/2)/(D!M$93)</f>
        <v>-0.13532765223542975</v>
      </c>
      <c r="N145" s="80">
        <f>('C'!J52/2)/(D!N$93)</f>
        <v>-0.19399345793151743</v>
      </c>
      <c r="O145" s="80">
        <f>('C'!K52/2)/(D!O$93)</f>
        <v>-0.21812979790608092</v>
      </c>
      <c r="P145" s="80">
        <f>('C'!L52/2)/(D!P$93)</f>
        <v>-0.4851083722460825</v>
      </c>
      <c r="Q145" s="80">
        <f>('C'!M52/2)/(D!Q$93)</f>
        <v>-0.28377037918706155</v>
      </c>
      <c r="R145" s="80">
        <f>('C'!N52/2)/(D!R$93)</f>
        <v>-0.38925129574286704</v>
      </c>
      <c r="S145" s="80">
        <f>('C'!O52/2)/(D!S$93)</f>
        <v>-0.42500703553721658</v>
      </c>
      <c r="T145" s="80">
        <f>('C'!P52/2)/(D!T$93)</f>
        <v>-0.28110010296204896</v>
      </c>
      <c r="U145" s="80">
        <f>('C'!Q52/2)/(D!U$93)</f>
        <v>-0.3627048150361008</v>
      </c>
      <c r="V145" s="80">
        <f>('C'!R52/2)/(D!V$93)</f>
        <v>-0.22979903391730183</v>
      </c>
      <c r="W145" s="80">
        <f>('C'!S52/2)/(D!W$93)</f>
        <v>-0.25413130388276672</v>
      </c>
      <c r="X145" s="80">
        <f>('C'!T52/2)/(D!X$93)</f>
        <v>-0.27509830028917892</v>
      </c>
      <c r="Y145" s="80">
        <f>('C'!U52/2)/(D!Y$93)</f>
        <v>-0.27338170998174743</v>
      </c>
      <c r="Z145" s="80">
        <f>('C'!V52/2)/(D!Z$93)</f>
        <v>-0.29633887091091854</v>
      </c>
      <c r="AA145" s="80">
        <f>('C'!W52/2)/(D!AA$93)</f>
        <v>-0.35827514699848229</v>
      </c>
      <c r="AB145" s="80">
        <f>('C'!X52/2)/(D!AB$93)</f>
        <v>-0.41506362870408742</v>
      </c>
      <c r="AC145" s="80">
        <f>('C'!Y52/2)/(D!AC$93)</f>
        <v>-0.30575038297859009</v>
      </c>
    </row>
    <row r="146" spans="6:29" x14ac:dyDescent="0.25">
      <c r="F146" s="182" t="s">
        <v>23</v>
      </c>
      <c r="G146" s="183"/>
      <c r="H146" s="80">
        <f>('C'!D53/2)/(D!H$93)</f>
        <v>-0.22729855034365301</v>
      </c>
      <c r="I146" s="80">
        <f>('C'!E53/2)/(D!I$93)</f>
        <v>-0.22593940726468387</v>
      </c>
      <c r="J146" s="80">
        <f>('C'!F53/2)/(D!J$93)</f>
        <v>-0.1526289288583503</v>
      </c>
      <c r="K146" s="80">
        <f>('C'!G53/2)/(D!K$93)</f>
        <v>-0.17886712258720969</v>
      </c>
      <c r="L146" s="80">
        <f>('C'!H53/2)/(D!L$93)</f>
        <v>-0.12261557031045196</v>
      </c>
      <c r="M146" s="80">
        <f>('C'!I53/2)/(D!M$93)</f>
        <v>-0.11304604484156672</v>
      </c>
      <c r="N146" s="80">
        <f>('C'!J53/2)/(D!N$93)</f>
        <v>-0.13730568831534573</v>
      </c>
      <c r="O146" s="80">
        <f>('C'!K53/2)/(D!O$93)</f>
        <v>-7.889769101316324E-2</v>
      </c>
      <c r="P146" s="80">
        <f>('C'!L53/2)/(D!P$93)</f>
        <v>0.11839014343379575</v>
      </c>
      <c r="Q146" s="80">
        <f>('C'!M53/2)/(D!Q$93)</f>
        <v>8.0446602221391841E-2</v>
      </c>
      <c r="R146" s="80">
        <f>('C'!N53/2)/(D!R$93)</f>
        <v>0.12819098597411421</v>
      </c>
      <c r="S146" s="80">
        <f>('C'!O53/2)/(D!S$93)</f>
        <v>0.15750023057863985</v>
      </c>
      <c r="T146" s="80">
        <f>('C'!P53/2)/(D!T$93)</f>
        <v>-0.15947244965753904</v>
      </c>
      <c r="U146" s="80">
        <f>('C'!Q53/2)/(D!U$93)</f>
        <v>-0.26559195024645105</v>
      </c>
      <c r="V146" s="80">
        <f>('C'!R53/2)/(D!V$93)</f>
        <v>-0.11012119381435312</v>
      </c>
      <c r="W146" s="80">
        <f>('C'!S53/2)/(D!W$93)</f>
        <v>-8.184458949758279E-2</v>
      </c>
      <c r="X146" s="80">
        <f>('C'!T53/2)/(D!X$93)</f>
        <v>-0.19565725844127385</v>
      </c>
      <c r="Y146" s="80">
        <f>('C'!U53/2)/(D!Y$93)</f>
        <v>-0.19314576738408309</v>
      </c>
      <c r="Z146" s="80">
        <f>('C'!V53/2)/(D!Z$93)</f>
        <v>-0.19239577957864926</v>
      </c>
      <c r="AA146" s="80">
        <f>('C'!W53/2)/(D!AA$93)</f>
        <v>-0.25743221749271467</v>
      </c>
      <c r="AB146" s="80">
        <f>('C'!X53/2)/(D!AB$93)</f>
        <v>-0.2789687789844742</v>
      </c>
      <c r="AC146" s="80">
        <f>('C'!Y53/2)/(D!AC$93)</f>
        <v>-0.26292622081066191</v>
      </c>
    </row>
    <row r="147" spans="6:29" x14ac:dyDescent="0.25">
      <c r="F147" s="186" t="s">
        <v>24</v>
      </c>
      <c r="G147" s="187"/>
      <c r="H147" s="80">
        <f>('C'!D54/2)/(D!H$93)</f>
        <v>-0.90730260428985243</v>
      </c>
      <c r="I147" s="80">
        <f>('C'!E54/2)/(D!I$93)</f>
        <v>-0.62425525713002739</v>
      </c>
      <c r="J147" s="80">
        <f>('C'!F54/2)/(D!J$93)</f>
        <v>-1.0479394646723967</v>
      </c>
      <c r="K147" s="80">
        <f>('C'!G54/2)/(D!K$93)</f>
        <v>-1.115170924688655</v>
      </c>
      <c r="L147" s="80">
        <f>('C'!H54/2)/(D!L$93)</f>
        <v>-0.70142251867971606</v>
      </c>
      <c r="M147" s="80">
        <f>('C'!I54/2)/(D!M$93)</f>
        <v>-0.80200269286188441</v>
      </c>
      <c r="N147" s="80">
        <f>('C'!J54/2)/(D!N$93)</f>
        <v>-0.77584050151028361</v>
      </c>
      <c r="O147" s="80">
        <f>('C'!K54/2)/(D!O$93)</f>
        <v>-1.0411871726540631</v>
      </c>
      <c r="P147" s="80">
        <f>('C'!L54/2)/(D!P$93)</f>
        <v>-0.99677825946567433</v>
      </c>
      <c r="Q147" s="80">
        <f>('C'!M54/2)/(D!Q$93)</f>
        <v>-1.5738201949171244</v>
      </c>
      <c r="R147" s="80">
        <f>('C'!N54/2)/(D!R$93)</f>
        <v>-1.3422407483657044</v>
      </c>
      <c r="S147" s="80">
        <f>('C'!O54/2)/(D!S$93)</f>
        <v>-1.5695373066992271</v>
      </c>
      <c r="T147" s="80">
        <f>('C'!P54/2)/(D!T$93)</f>
        <v>-1.5834304912262065</v>
      </c>
      <c r="U147" s="80">
        <f>('C'!Q54/2)/(D!U$93)</f>
        <v>-1.1218691512743246</v>
      </c>
      <c r="V147" s="80">
        <f>('C'!R54/2)/(D!V$93)</f>
        <v>-0.98007183195034298</v>
      </c>
      <c r="W147" s="80">
        <f>('C'!S54/2)/(D!W$93)</f>
        <v>-1.1007009743963503</v>
      </c>
      <c r="X147" s="80">
        <f>('C'!T54/2)/(D!X$93)</f>
        <v>-1.2297937638108871</v>
      </c>
      <c r="Y147" s="80">
        <f>('C'!U54/2)/(D!Y$93)</f>
        <v>-1.1372020322284473</v>
      </c>
      <c r="Z147" s="80">
        <f>('C'!V54/2)/(D!Z$93)</f>
        <v>-1.0714449806416531</v>
      </c>
      <c r="AA147" s="80">
        <f>('C'!W54/2)/(D!AA$93)</f>
        <v>-1.1512760146592531</v>
      </c>
      <c r="AB147" s="80">
        <f>('C'!X54/2)/(D!AB$93)</f>
        <v>-1.0486289442589543</v>
      </c>
      <c r="AC147" s="80">
        <f>('C'!Y54/2)/(D!AC$93)</f>
        <v>-0.82374551038701238</v>
      </c>
    </row>
    <row r="148" spans="6:29" x14ac:dyDescent="0.25">
      <c r="F148" s="182" t="s">
        <v>25</v>
      </c>
      <c r="G148" s="183"/>
      <c r="H148" s="80">
        <f>('C'!D55/2)/(D!H$93)</f>
        <v>-4.6526289916911628E-2</v>
      </c>
      <c r="I148" s="80">
        <f>('C'!E55/2)/(D!I$93)</f>
        <v>-3.5659238403011204E-2</v>
      </c>
      <c r="J148" s="80">
        <f>('C'!F55/2)/(D!J$93)</f>
        <v>-4.2023595201666333E-2</v>
      </c>
      <c r="K148" s="80">
        <f>('C'!G55/2)/(D!K$93)</f>
        <v>-4.6102819770077769E-2</v>
      </c>
      <c r="L148" s="80">
        <f>('C'!H55/2)/(D!L$93)</f>
        <v>-4.3561316077815916E-2</v>
      </c>
      <c r="M148" s="80">
        <f>('C'!I55/2)/(D!M$93)</f>
        <v>-4.0900715683479923E-2</v>
      </c>
      <c r="N148" s="80">
        <f>('C'!J55/2)/(D!N$93)</f>
        <v>-6.1652727798271641E-2</v>
      </c>
      <c r="O148" s="80">
        <f>('C'!K55/2)/(D!O$93)</f>
        <v>-5.8154771167232576E-2</v>
      </c>
      <c r="P148" s="80">
        <f>('C'!L55/2)/(D!P$93)</f>
        <v>-7.3386344371061354E-2</v>
      </c>
      <c r="Q148" s="80">
        <f>('C'!M55/2)/(D!Q$93)</f>
        <v>-6.5413302650971866E-2</v>
      </c>
      <c r="R148" s="80">
        <f>('C'!N55/2)/(D!R$93)</f>
        <v>-4.220480413333029E-2</v>
      </c>
      <c r="S148" s="80">
        <f>('C'!O55/2)/(D!S$93)</f>
        <v>-5.0157710634961099E-2</v>
      </c>
      <c r="T148" s="80">
        <f>('C'!P55/2)/(D!T$93)</f>
        <v>-3.9654912759862382E-2</v>
      </c>
      <c r="U148" s="80">
        <f>('C'!Q55/2)/(D!U$93)</f>
        <v>-4.4207382687559756E-2</v>
      </c>
      <c r="V148" s="80">
        <f>('C'!R55/2)/(D!V$93)</f>
        <v>-5.6299845815652526E-2</v>
      </c>
      <c r="W148" s="80">
        <f>('C'!S55/2)/(D!W$93)</f>
        <v>-5.0067717897902819E-2</v>
      </c>
      <c r="X148" s="80">
        <f>('C'!T55/2)/(D!X$93)</f>
        <v>-3.8664807599958627E-2</v>
      </c>
      <c r="Y148" s="80">
        <f>('C'!U55/2)/(D!Y$93)</f>
        <v>-4.3496223644790888E-2</v>
      </c>
      <c r="Z148" s="80">
        <f>('C'!V55/2)/(D!Z$93)</f>
        <v>-3.9116554586143854E-2</v>
      </c>
      <c r="AA148" s="80">
        <f>('C'!W55/2)/(D!AA$93)</f>
        <v>-7.0413253834176723E-2</v>
      </c>
      <c r="AB148" s="80">
        <f>('C'!X55/2)/(D!AB$93)</f>
        <v>-0.10535762223901293</v>
      </c>
      <c r="AC148" s="80">
        <f>('C'!Y55/2)/(D!AC$93)</f>
        <v>-4.9303252961368123E-2</v>
      </c>
    </row>
    <row r="149" spans="6:29" ht="15.75" thickBot="1" x14ac:dyDescent="0.3">
      <c r="F149" s="184" t="s">
        <v>26</v>
      </c>
      <c r="G149" s="185"/>
      <c r="H149" s="81">
        <f>('C'!D56/2)/(D!H$93)</f>
        <v>4.6103090788571693E-2</v>
      </c>
      <c r="I149" s="81">
        <f>('C'!E56/2)/(D!I$93)</f>
        <v>3.9602739525518814E-2</v>
      </c>
      <c r="J149" s="81">
        <f>('C'!F56/2)/(D!J$93)</f>
        <v>3.2500281092466103E-2</v>
      </c>
      <c r="K149" s="81">
        <f>('C'!G56/2)/(D!K$93)</f>
        <v>-1.5581082158364677E-3</v>
      </c>
      <c r="L149" s="81">
        <f>('C'!H56/2)/(D!L$93)</f>
        <v>-5.807254988943523E-4</v>
      </c>
      <c r="M149" s="81">
        <f>('C'!I56/2)/(D!M$93)</f>
        <v>-4.7178511126643043E-4</v>
      </c>
      <c r="N149" s="81">
        <f>('C'!J56/2)/(D!N$93)</f>
        <v>-2.8857410052069723E-4</v>
      </c>
      <c r="O149" s="81">
        <f>('C'!K56/2)/(D!O$93)</f>
        <v>-6.4788933294065366E-5</v>
      </c>
      <c r="P149" s="81">
        <f>('C'!L56/2)/(D!P$93)</f>
        <v>-9.250185843287009E-5</v>
      </c>
      <c r="Q149" s="81">
        <f>('C'!M56/2)/(D!Q$93)</f>
        <v>-8.0598001073556855E-5</v>
      </c>
      <c r="R149" s="81">
        <f>('C'!N56/2)/(D!R$93)</f>
        <v>-1.9417838089582425E-4</v>
      </c>
      <c r="S149" s="81">
        <f>('C'!O56/2)/(D!S$93)</f>
        <v>-2.4913563935159851E-4</v>
      </c>
      <c r="T149" s="81">
        <f>('C'!P56/2)/(D!T$93)</f>
        <v>-1.0892094208299306E-4</v>
      </c>
      <c r="U149" s="81">
        <f>('C'!Q56/2)/(D!U$93)</f>
        <v>-8.9014603631008552E-5</v>
      </c>
      <c r="V149" s="81">
        <f>('C'!R56/2)/(D!V$93)</f>
        <v>-6.5113725193055737E-5</v>
      </c>
      <c r="W149" s="81">
        <f>('C'!S56/2)/(D!W$93)</f>
        <v>-4.3274261579229393E-5</v>
      </c>
      <c r="X149" s="81">
        <f>('C'!T56/2)/(D!X$93)</f>
        <v>5.2168185159075578E-5</v>
      </c>
      <c r="Y149" s="81">
        <f>('C'!U56/2)/(D!Y$93)</f>
        <v>-5.2955461415226431E-5</v>
      </c>
      <c r="Z149" s="81">
        <f>('C'!V56/2)/(D!Z$93)</f>
        <v>3.0197909392017133E-5</v>
      </c>
      <c r="AA149" s="81">
        <f>('C'!W56/2)/(D!AA$93)</f>
        <v>-2.9690976136791425E-5</v>
      </c>
      <c r="AB149" s="81">
        <f>('C'!X56/2)/(D!AB$93)</f>
        <v>-2.0028499523127389E-4</v>
      </c>
      <c r="AC149" s="81">
        <f>('C'!Y56/2)/(D!AC$93)</f>
        <v>9.1941392238096647E-6</v>
      </c>
    </row>
  </sheetData>
  <mergeCells count="84">
    <mergeCell ref="B8:E16"/>
    <mergeCell ref="L7:P16"/>
    <mergeCell ref="G15:K17"/>
    <mergeCell ref="C17:E17"/>
    <mergeCell ref="F65:G65"/>
    <mergeCell ref="G58:AC58"/>
    <mergeCell ref="F46:G46"/>
    <mergeCell ref="F47:G47"/>
    <mergeCell ref="F48:G48"/>
    <mergeCell ref="F49:G49"/>
    <mergeCell ref="F50:G50"/>
    <mergeCell ref="F51:G51"/>
    <mergeCell ref="F52:G52"/>
    <mergeCell ref="F53:G53"/>
    <mergeCell ref="F54:G54"/>
    <mergeCell ref="F55:G55"/>
    <mergeCell ref="F56:G56"/>
    <mergeCell ref="F66:G66"/>
    <mergeCell ref="F67:G67"/>
    <mergeCell ref="F68:G68"/>
    <mergeCell ref="F69:G69"/>
    <mergeCell ref="F70:G70"/>
    <mergeCell ref="F71:G71"/>
    <mergeCell ref="F72:G72"/>
    <mergeCell ref="F73:G73"/>
    <mergeCell ref="F74:G74"/>
    <mergeCell ref="F75:G75"/>
    <mergeCell ref="F85:G85"/>
    <mergeCell ref="F86:G86"/>
    <mergeCell ref="F87:G87"/>
    <mergeCell ref="F88:G88"/>
    <mergeCell ref="F79:G79"/>
    <mergeCell ref="F80:G80"/>
    <mergeCell ref="F81:G81"/>
    <mergeCell ref="F82:G82"/>
    <mergeCell ref="F83:G83"/>
    <mergeCell ref="F105:G105"/>
    <mergeCell ref="F106:G106"/>
    <mergeCell ref="F107:G107"/>
    <mergeCell ref="X62:Y62"/>
    <mergeCell ref="F111:G111"/>
    <mergeCell ref="F100:G100"/>
    <mergeCell ref="F101:G101"/>
    <mergeCell ref="F102:G102"/>
    <mergeCell ref="F103:G103"/>
    <mergeCell ref="F104:G104"/>
    <mergeCell ref="F89:G89"/>
    <mergeCell ref="G91:AC91"/>
    <mergeCell ref="F97:G97"/>
    <mergeCell ref="F98:G98"/>
    <mergeCell ref="F99:G99"/>
    <mergeCell ref="F84:G84"/>
    <mergeCell ref="F112:G112"/>
    <mergeCell ref="F113:G113"/>
    <mergeCell ref="F114:G114"/>
    <mergeCell ref="F115:G115"/>
    <mergeCell ref="F116:G116"/>
    <mergeCell ref="F117:G117"/>
    <mergeCell ref="F118:G118"/>
    <mergeCell ref="F119:G119"/>
    <mergeCell ref="F120:G120"/>
    <mergeCell ref="F121:G121"/>
    <mergeCell ref="F125:G125"/>
    <mergeCell ref="F126:G126"/>
    <mergeCell ref="F127:G127"/>
    <mergeCell ref="F128:G128"/>
    <mergeCell ref="F129:G129"/>
    <mergeCell ref="F130:G130"/>
    <mergeCell ref="F131:G131"/>
    <mergeCell ref="F132:G132"/>
    <mergeCell ref="F133:G133"/>
    <mergeCell ref="F134:G134"/>
    <mergeCell ref="F135:G135"/>
    <mergeCell ref="F139:G139"/>
    <mergeCell ref="F140:G140"/>
    <mergeCell ref="F141:G141"/>
    <mergeCell ref="F142:G142"/>
    <mergeCell ref="F148:G148"/>
    <mergeCell ref="F149:G149"/>
    <mergeCell ref="F143:G143"/>
    <mergeCell ref="F144:G144"/>
    <mergeCell ref="F145:G145"/>
    <mergeCell ref="F146:G146"/>
    <mergeCell ref="F147:G147"/>
  </mergeCells>
  <hyperlinks>
    <hyperlink ref="X94"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1"/>
  <sheetViews>
    <sheetView showGridLines="0" topLeftCell="A13" workbookViewId="0">
      <selection activeCell="D21" sqref="D21"/>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165" t="s">
        <v>10</v>
      </c>
      <c r="C7" s="165"/>
      <c r="D7" s="165"/>
      <c r="E7" s="98"/>
      <c r="J7" s="156" t="s">
        <v>50</v>
      </c>
      <c r="K7" s="156"/>
    </row>
    <row r="8" spans="2:11" x14ac:dyDescent="0.25">
      <c r="B8" s="165"/>
      <c r="C8" s="165"/>
      <c r="D8" s="165"/>
      <c r="E8" s="98"/>
      <c r="J8" s="156"/>
      <c r="K8" s="156"/>
    </row>
    <row r="9" spans="2:11" x14ac:dyDescent="0.25">
      <c r="B9" s="165"/>
      <c r="C9" s="165"/>
      <c r="D9" s="165"/>
      <c r="E9" s="98"/>
      <c r="J9" s="156"/>
      <c r="K9" s="156"/>
    </row>
    <row r="10" spans="2:11" x14ac:dyDescent="0.25">
      <c r="B10" s="165"/>
      <c r="C10" s="165"/>
      <c r="D10" s="165"/>
      <c r="E10" s="98"/>
      <c r="J10" s="156"/>
      <c r="K10" s="156"/>
    </row>
    <row r="11" spans="2:11" x14ac:dyDescent="0.25">
      <c r="B11" s="165"/>
      <c r="C11" s="165"/>
      <c r="D11" s="165"/>
      <c r="E11" s="98"/>
      <c r="J11" s="156"/>
      <c r="K11" s="156"/>
    </row>
    <row r="12" spans="2:11" x14ac:dyDescent="0.25">
      <c r="B12" s="165"/>
      <c r="C12" s="165"/>
      <c r="D12" s="165"/>
      <c r="E12" s="98"/>
      <c r="J12" s="156"/>
      <c r="K12" s="156"/>
    </row>
    <row r="13" spans="2:11" x14ac:dyDescent="0.25">
      <c r="B13" s="165"/>
      <c r="C13" s="165"/>
      <c r="D13" s="165"/>
      <c r="E13" s="98"/>
      <c r="J13" s="156"/>
      <c r="K13" s="156"/>
    </row>
    <row r="14" spans="2:11" x14ac:dyDescent="0.25">
      <c r="B14" s="165"/>
      <c r="C14" s="165"/>
      <c r="D14" s="165"/>
      <c r="E14" s="98"/>
      <c r="J14" s="156"/>
      <c r="K14" s="156"/>
    </row>
    <row r="15" spans="2:11" x14ac:dyDescent="0.25">
      <c r="B15" s="165"/>
      <c r="C15" s="165"/>
      <c r="D15" s="165"/>
      <c r="E15" s="98"/>
      <c r="J15" s="156"/>
      <c r="K15" s="156"/>
    </row>
    <row r="16" spans="2:11" x14ac:dyDescent="0.25">
      <c r="B16" s="165"/>
      <c r="C16" s="165"/>
      <c r="D16" s="165"/>
      <c r="E16" s="98"/>
      <c r="J16" s="156"/>
      <c r="K16" s="156"/>
    </row>
    <row r="17" spans="2:12" x14ac:dyDescent="0.25">
      <c r="B17" s="157" t="s">
        <v>3</v>
      </c>
      <c r="C17" s="157"/>
      <c r="D17" s="157"/>
      <c r="G17" s="99" t="s">
        <v>3</v>
      </c>
      <c r="H17" s="99"/>
      <c r="I17" s="99"/>
      <c r="J17" s="99" t="s">
        <v>3</v>
      </c>
      <c r="K17" s="99"/>
      <c r="L17" s="99"/>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59" t="s">
        <v>27</v>
      </c>
      <c r="E46" s="160"/>
      <c r="F46" s="82">
        <f>+A!D46/E!E60</f>
        <v>8.7672436700967624E-6</v>
      </c>
      <c r="G46" s="82">
        <f>+A!E46/E!F60</f>
        <v>5.6697222879824288E-6</v>
      </c>
      <c r="H46" s="82">
        <f>+A!F46/E!G60</f>
        <v>9.1624393212467546E-6</v>
      </c>
      <c r="I46" s="82">
        <f>+A!G46/E!H60</f>
        <v>6.3344846294062244E-6</v>
      </c>
      <c r="J46" s="82">
        <f>+A!H46/E!I60</f>
        <v>8.1618092634810247E-6</v>
      </c>
      <c r="K46" s="82">
        <f>+A!I46/E!J60</f>
        <v>7.1452229253882636E-6</v>
      </c>
      <c r="L46" s="82">
        <f>+A!J46/E!K60</f>
        <v>7.1121840443717022E-6</v>
      </c>
      <c r="M46" s="82">
        <f>+A!K46/E!L60</f>
        <v>7.2363418106557885E-6</v>
      </c>
      <c r="N46" s="82">
        <f>+A!L46/E!M60</f>
        <v>1.0078450665738816E-5</v>
      </c>
      <c r="O46" s="82">
        <f>+A!M46/E!N60</f>
        <v>1.010951244272335E-5</v>
      </c>
      <c r="P46" s="82">
        <f>+A!N46/E!O60</f>
        <v>1.2998018671014216E-5</v>
      </c>
      <c r="Q46" s="82">
        <f>+A!O46/E!P60</f>
        <v>1.6595185443265645E-5</v>
      </c>
      <c r="R46" s="82">
        <f>+A!P46/E!Q60</f>
        <v>7.9174708412142303E-6</v>
      </c>
      <c r="S46" s="82">
        <f>+A!Q46/E!R60</f>
        <v>7.0078375777291915E-6</v>
      </c>
      <c r="T46" s="82">
        <f>+A!R46/E!S60</f>
        <v>8.55869560555085E-6</v>
      </c>
      <c r="U46" s="82">
        <f>+A!S46/E!T60</f>
        <v>2.4437558241453975E-5</v>
      </c>
      <c r="V46" s="82">
        <f>+A!T46/E!U60</f>
        <v>1.5066764452925382E-5</v>
      </c>
      <c r="W46" s="82">
        <f>+A!U46/E!V60</f>
        <v>1.8199722164894839E-5</v>
      </c>
      <c r="X46" s="82">
        <f>+A!V46/E!W60</f>
        <v>1.2115898722101722E-5</v>
      </c>
      <c r="Y46" s="82">
        <f>+A!W46/E!X60</f>
        <v>2.7402260715333934E-5</v>
      </c>
      <c r="Z46" s="82">
        <f>+A!X46/E!Y60</f>
        <v>1.387448482055968E-5</v>
      </c>
      <c r="AA46" s="82">
        <f>+A!Y46/E!Z60</f>
        <v>2.5235495083689876E-5</v>
      </c>
    </row>
    <row r="47" spans="4:27" x14ac:dyDescent="0.25">
      <c r="D47" s="182" t="s">
        <v>17</v>
      </c>
      <c r="E47" s="183"/>
      <c r="F47" s="83">
        <f>+A!D47/E!E61</f>
        <v>8.2339821928427485E-5</v>
      </c>
      <c r="G47" s="83">
        <f>+A!E47/E!F61</f>
        <v>3.9602504762561153E-5</v>
      </c>
      <c r="H47" s="83">
        <f>+A!F47/E!G61</f>
        <v>6.8210096640246897E-5</v>
      </c>
      <c r="I47" s="83">
        <f>+A!G47/E!H61</f>
        <v>4.3965682574385011E-5</v>
      </c>
      <c r="J47" s="83">
        <f>+A!H47/E!I61</f>
        <v>5.2919707049681498E-5</v>
      </c>
      <c r="K47" s="83">
        <f>+A!I47/E!J61</f>
        <v>4.6604946522009923E-5</v>
      </c>
      <c r="L47" s="83">
        <f>+A!J47/E!K61</f>
        <v>2.9059848957542213E-5</v>
      </c>
      <c r="M47" s="83">
        <f>+A!K47/E!L61</f>
        <v>2.5839619113086733E-5</v>
      </c>
      <c r="N47" s="83">
        <f>+A!L47/E!M61</f>
        <v>2.5603030796538227E-5</v>
      </c>
      <c r="O47" s="83">
        <f>+A!M47/E!N61</f>
        <v>3.1228328880802732E-5</v>
      </c>
      <c r="P47" s="83">
        <f>+A!N47/E!O61</f>
        <v>5.8423938245025373E-5</v>
      </c>
      <c r="Q47" s="83">
        <f>+A!O47/E!P61</f>
        <v>5.2333572202297197E-5</v>
      </c>
      <c r="R47" s="83">
        <f>+A!P47/E!Q61</f>
        <v>4.5376499889202942E-5</v>
      </c>
      <c r="S47" s="83">
        <f>+A!Q47/E!R61</f>
        <v>5.0129042869191054E-5</v>
      </c>
      <c r="T47" s="83">
        <f>+A!R47/E!S61</f>
        <v>6.7298381633346945E-5</v>
      </c>
      <c r="U47" s="83">
        <f>+A!S47/E!T61</f>
        <v>8.1748210810478344E-5</v>
      </c>
      <c r="V47" s="83">
        <f>+A!T47/E!U61</f>
        <v>1.0044060619371765E-4</v>
      </c>
      <c r="W47" s="83">
        <f>+A!U47/E!V61</f>
        <v>6.1690474843215733E-5</v>
      </c>
      <c r="X47" s="83">
        <f>+A!V47/E!W61</f>
        <v>5.2116931446625437E-5</v>
      </c>
      <c r="Y47" s="83">
        <f>+A!W47/E!X61</f>
        <v>7.453927726946276E-5</v>
      </c>
      <c r="Z47" s="83">
        <f>+A!X47/E!Y61</f>
        <v>7.3931865439320964E-5</v>
      </c>
      <c r="AA47" s="83">
        <f>+A!Y47/E!Z61</f>
        <v>9.3203490830705299E-5</v>
      </c>
    </row>
    <row r="48" spans="4:27" x14ac:dyDescent="0.25">
      <c r="D48" s="56" t="s">
        <v>18</v>
      </c>
      <c r="E48" s="57"/>
      <c r="F48" s="84">
        <f>+A!D48/E!E62</f>
        <v>0</v>
      </c>
      <c r="G48" s="84">
        <f>+A!E48/E!F62</f>
        <v>0</v>
      </c>
      <c r="H48" s="84">
        <f>+A!F48/E!G62</f>
        <v>0</v>
      </c>
      <c r="I48" s="84">
        <f>+A!G48/E!H62</f>
        <v>0</v>
      </c>
      <c r="J48" s="84">
        <f>+A!H48/E!I62</f>
        <v>0</v>
      </c>
      <c r="K48" s="84">
        <f>+A!I48/E!J62</f>
        <v>0</v>
      </c>
      <c r="L48" s="84">
        <f>+A!J48/E!K62</f>
        <v>0</v>
      </c>
      <c r="M48" s="84">
        <f>+A!K48/E!L62</f>
        <v>0</v>
      </c>
      <c r="N48" s="84">
        <f>+A!L48/E!M62</f>
        <v>0</v>
      </c>
      <c r="O48" s="84">
        <f>+A!M48/E!N62</f>
        <v>0</v>
      </c>
      <c r="P48" s="84">
        <f>+A!N48/E!O62</f>
        <v>0</v>
      </c>
      <c r="Q48" s="84">
        <f>+A!O48/E!P62</f>
        <v>0</v>
      </c>
      <c r="R48" s="84">
        <f>+A!P48/E!Q62</f>
        <v>0</v>
      </c>
      <c r="S48" s="84">
        <f>+A!Q48/E!R62</f>
        <v>0</v>
      </c>
      <c r="T48" s="84">
        <f>+A!R48/E!S62</f>
        <v>0</v>
      </c>
      <c r="U48" s="84">
        <f>+A!S48/E!T62</f>
        <v>0</v>
      </c>
      <c r="V48" s="84">
        <f>+A!T48/E!U62</f>
        <v>0</v>
      </c>
      <c r="W48" s="84">
        <f>+A!U48/E!V62</f>
        <v>0</v>
      </c>
      <c r="X48" s="84">
        <f>+A!V48/E!W62</f>
        <v>7.878049078448942E-7</v>
      </c>
      <c r="Y48" s="84">
        <f>+A!W48/E!X62</f>
        <v>0</v>
      </c>
      <c r="Z48" s="84">
        <f>+A!X48/E!Y62</f>
        <v>8.5954561972045537E-10</v>
      </c>
      <c r="AA48" s="84">
        <f>+A!Y48/E!Z62</f>
        <v>0</v>
      </c>
    </row>
    <row r="49" spans="4:27" x14ac:dyDescent="0.25">
      <c r="D49" s="54" t="s">
        <v>19</v>
      </c>
      <c r="E49" s="55"/>
      <c r="F49" s="84">
        <f>+A!D49/E!E63</f>
        <v>1.9456997668102535E-5</v>
      </c>
      <c r="G49" s="84">
        <f>+A!E49/E!F63</f>
        <v>8.9693881895031929E-6</v>
      </c>
      <c r="H49" s="84">
        <f>+A!F49/E!G63</f>
        <v>6.822857800989939E-6</v>
      </c>
      <c r="I49" s="84">
        <f>+A!G49/E!H63</f>
        <v>4.1424318351211671E-6</v>
      </c>
      <c r="J49" s="84">
        <f>+A!H49/E!I63</f>
        <v>3.5618283564668522E-5</v>
      </c>
      <c r="K49" s="84">
        <f>+A!I49/E!J63</f>
        <v>1.520512171001083E-5</v>
      </c>
      <c r="L49" s="84">
        <f>+A!J49/E!K63</f>
        <v>1.2145862787366906E-5</v>
      </c>
      <c r="M49" s="84">
        <f>+A!K49/E!L63</f>
        <v>1.0286434647979593E-5</v>
      </c>
      <c r="N49" s="84">
        <f>+A!L49/E!M63</f>
        <v>8.3527372140090016E-6</v>
      </c>
      <c r="O49" s="84">
        <f>+A!M49/E!N63</f>
        <v>1.3902700766810392E-5</v>
      </c>
      <c r="P49" s="84">
        <f>+A!N49/E!O63</f>
        <v>1.8550495668943844E-5</v>
      </c>
      <c r="Q49" s="84">
        <f>+A!O49/E!P63</f>
        <v>6.3632667922211236E-5</v>
      </c>
      <c r="R49" s="84">
        <f>+A!P49/E!Q63</f>
        <v>8.0471369657359663E-5</v>
      </c>
      <c r="S49" s="84">
        <f>+A!Q49/E!R63</f>
        <v>5.3127409195558332E-5</v>
      </c>
      <c r="T49" s="84">
        <f>+A!R49/E!S63</f>
        <v>5.3461764376241192E-5</v>
      </c>
      <c r="U49" s="84">
        <f>+A!S49/E!T63</f>
        <v>8.8590118950135214E-5</v>
      </c>
      <c r="V49" s="84">
        <f>+A!T49/E!U63</f>
        <v>8.0454258927747731E-5</v>
      </c>
      <c r="W49" s="84">
        <f>+A!U49/E!V63</f>
        <v>5.0749000121582572E-5</v>
      </c>
      <c r="X49" s="84">
        <f>+A!V49/E!W63</f>
        <v>4.1626534370988239E-5</v>
      </c>
      <c r="Y49" s="84">
        <f>+A!W49/E!X63</f>
        <v>5.8741418996394613E-5</v>
      </c>
      <c r="Z49" s="84">
        <f>+A!X49/E!Y63</f>
        <v>9.0562515762879553E-5</v>
      </c>
      <c r="AA49" s="84">
        <f>+A!Y49/E!Z63</f>
        <v>1.2628054603453155E-4</v>
      </c>
    </row>
    <row r="50" spans="4:27" x14ac:dyDescent="0.25">
      <c r="D50" s="56" t="s">
        <v>20</v>
      </c>
      <c r="E50" s="57"/>
      <c r="F50" s="84">
        <f>+A!D50/E!E64</f>
        <v>0</v>
      </c>
      <c r="G50" s="84">
        <f>+A!E50/E!F64</f>
        <v>0</v>
      </c>
      <c r="H50" s="84">
        <f>+A!F50/E!G64</f>
        <v>0</v>
      </c>
      <c r="I50" s="84">
        <f>+A!G50/E!H64</f>
        <v>5.4397064308073762E-6</v>
      </c>
      <c r="J50" s="84">
        <f>+A!H50/E!I64</f>
        <v>0</v>
      </c>
      <c r="K50" s="84">
        <f>+A!I50/E!J64</f>
        <v>0</v>
      </c>
      <c r="L50" s="84">
        <f>+A!J50/E!K64</f>
        <v>0</v>
      </c>
      <c r="M50" s="84">
        <f>+A!K50/E!L64</f>
        <v>0</v>
      </c>
      <c r="N50" s="84">
        <f>+A!L50/E!M64</f>
        <v>0</v>
      </c>
      <c r="O50" s="84">
        <f>+A!M50/E!N64</f>
        <v>0</v>
      </c>
      <c r="P50" s="84">
        <f>+A!N50/E!O64</f>
        <v>0</v>
      </c>
      <c r="Q50" s="84">
        <f>+A!O50/E!P64</f>
        <v>0</v>
      </c>
      <c r="R50" s="84">
        <f>+A!P50/E!Q64</f>
        <v>0</v>
      </c>
      <c r="S50" s="84">
        <f>+A!Q50/E!R64</f>
        <v>0</v>
      </c>
      <c r="T50" s="84">
        <f>+A!R50/E!S64</f>
        <v>6.9490713916272955E-8</v>
      </c>
      <c r="U50" s="84">
        <f>+A!S50/E!T64</f>
        <v>7.0399344895202948E-5</v>
      </c>
      <c r="V50" s="84">
        <f>+A!T50/E!U64</f>
        <v>1.4995700528552089E-5</v>
      </c>
      <c r="W50" s="84">
        <f>+A!U50/E!V64</f>
        <v>5.1240361575413305E-5</v>
      </c>
      <c r="X50" s="84">
        <f>+A!V50/E!W64</f>
        <v>2.1436467427500141E-5</v>
      </c>
      <c r="Y50" s="84">
        <f>+A!W50/E!X64</f>
        <v>9.6614279883920829E-5</v>
      </c>
      <c r="Z50" s="84">
        <f>+A!X50/E!Y64</f>
        <v>2.4600645902426401E-5</v>
      </c>
      <c r="AA50" s="84">
        <f>+A!Y50/E!Z64</f>
        <v>1.1545208712066929E-4</v>
      </c>
    </row>
    <row r="51" spans="4:27" x14ac:dyDescent="0.25">
      <c r="D51" s="54" t="s">
        <v>21</v>
      </c>
      <c r="E51" s="55"/>
      <c r="F51" s="84">
        <f>+A!D51/E!E65</f>
        <v>0</v>
      </c>
      <c r="G51" s="84">
        <f>+A!E51/E!F65</f>
        <v>0</v>
      </c>
      <c r="H51" s="84">
        <f>+A!F51/E!G65</f>
        <v>0</v>
      </c>
      <c r="I51" s="84">
        <f>+A!G51/E!H65</f>
        <v>0</v>
      </c>
      <c r="J51" s="84">
        <f>+A!H51/E!I65</f>
        <v>0</v>
      </c>
      <c r="K51" s="84">
        <f>+A!I51/E!J65</f>
        <v>0</v>
      </c>
      <c r="L51" s="84">
        <f>+A!J51/E!K65</f>
        <v>0</v>
      </c>
      <c r="M51" s="84">
        <f>+A!K51/E!L65</f>
        <v>0</v>
      </c>
      <c r="N51" s="84">
        <f>+A!L51/E!M65</f>
        <v>0</v>
      </c>
      <c r="O51" s="84">
        <f>+A!M51/E!N65</f>
        <v>4.0194366948195749E-7</v>
      </c>
      <c r="P51" s="84">
        <f>+A!N51/E!O65</f>
        <v>8.8830486709812433E-7</v>
      </c>
      <c r="Q51" s="84">
        <f>+A!O51/E!P65</f>
        <v>8.4745208198701707E-7</v>
      </c>
      <c r="R51" s="84">
        <f>+A!P51/E!Q65</f>
        <v>1.1244975781938601E-6</v>
      </c>
      <c r="S51" s="84">
        <f>+A!Q51/E!R65</f>
        <v>7.3951996029963373E-7</v>
      </c>
      <c r="T51" s="84">
        <f>+A!R51/E!S65</f>
        <v>2.664751559970314E-6</v>
      </c>
      <c r="U51" s="84">
        <f>+A!S51/E!T65</f>
        <v>9.2988862557526117E-7</v>
      </c>
      <c r="V51" s="84">
        <f>+A!T51/E!U65</f>
        <v>2.113841428478878E-6</v>
      </c>
      <c r="W51" s="84">
        <f>+A!U51/E!V65</f>
        <v>0</v>
      </c>
      <c r="X51" s="84">
        <f>+A!V51/E!W65</f>
        <v>1.2504101041034216E-6</v>
      </c>
      <c r="Y51" s="84">
        <f>+A!W51/E!X65</f>
        <v>3.4686809950569171E-7</v>
      </c>
      <c r="Z51" s="84">
        <f>+A!X51/E!Y65</f>
        <v>9.2542979433828171E-7</v>
      </c>
      <c r="AA51" s="84">
        <f>+A!Y51/E!Z65</f>
        <v>6.8556375677144709E-7</v>
      </c>
    </row>
    <row r="52" spans="4:27" x14ac:dyDescent="0.25">
      <c r="D52" s="56" t="s">
        <v>22</v>
      </c>
      <c r="E52" s="57"/>
      <c r="F52" s="84">
        <f>+A!D52/E!E66</f>
        <v>7.4590996948265428E-7</v>
      </c>
      <c r="G52" s="84">
        <f>+A!E52/E!F66</f>
        <v>8.1516527992038451E-6</v>
      </c>
      <c r="H52" s="84">
        <f>+A!F52/E!G66</f>
        <v>5.8741604487854029E-6</v>
      </c>
      <c r="I52" s="84">
        <f>+A!G52/E!H66</f>
        <v>1.7417351165769314E-7</v>
      </c>
      <c r="J52" s="84">
        <f>+A!H52/E!I66</f>
        <v>5.2039017837853101E-6</v>
      </c>
      <c r="K52" s="84">
        <f>+A!I52/E!J66</f>
        <v>9.0387058079373048E-8</v>
      </c>
      <c r="L52" s="84">
        <f>+A!J52/E!K66</f>
        <v>1.639067717327259E-6</v>
      </c>
      <c r="M52" s="84">
        <f>+A!K52/E!L66</f>
        <v>3.9838329903984514E-6</v>
      </c>
      <c r="N52" s="84">
        <f>+A!L52/E!M66</f>
        <v>1.6211700805195035E-7</v>
      </c>
      <c r="O52" s="84">
        <f>+A!M52/E!N66</f>
        <v>8.2292036280210018E-8</v>
      </c>
      <c r="P52" s="84">
        <f>+A!N52/E!O66</f>
        <v>1.0069783319411311E-7</v>
      </c>
      <c r="Q52" s="84">
        <f>+A!O52/E!P66</f>
        <v>2.2024538248795052E-7</v>
      </c>
      <c r="R52" s="84">
        <f>+A!P52/E!Q66</f>
        <v>5.7171533764357764E-8</v>
      </c>
      <c r="S52" s="84">
        <f>+A!Q52/E!R66</f>
        <v>8.2406985470127403E-8</v>
      </c>
      <c r="T52" s="84">
        <f>+A!R52/E!S66</f>
        <v>5.354969501717568E-6</v>
      </c>
      <c r="U52" s="84">
        <f>+A!S52/E!T66</f>
        <v>4.8936292015091976E-6</v>
      </c>
      <c r="V52" s="84">
        <f>+A!T52/E!U66</f>
        <v>4.6296710289465799E-6</v>
      </c>
      <c r="W52" s="84">
        <f>+A!U52/E!V66</f>
        <v>3.7834806796227346E-6</v>
      </c>
      <c r="X52" s="84">
        <f>+A!V52/E!W66</f>
        <v>4.4923875547622271E-6</v>
      </c>
      <c r="Y52" s="84">
        <f>+A!W52/E!X66</f>
        <v>4.0508243558850154E-6</v>
      </c>
      <c r="Z52" s="84">
        <f>+A!X52/E!Y66</f>
        <v>5.1050131698833521E-6</v>
      </c>
      <c r="AA52" s="84">
        <f>+A!Y52/E!Z66</f>
        <v>5.2645658877296011E-6</v>
      </c>
    </row>
    <row r="53" spans="4:27" x14ac:dyDescent="0.25">
      <c r="D53" s="54" t="s">
        <v>23</v>
      </c>
      <c r="E53" s="55"/>
      <c r="F53" s="84">
        <f>+A!D53/E!E67</f>
        <v>2.2189842500104199E-6</v>
      </c>
      <c r="G53" s="84">
        <f>+A!E53/E!F67</f>
        <v>1.8893133382944686E-6</v>
      </c>
      <c r="H53" s="84">
        <f>+A!F53/E!G67</f>
        <v>1.6478099046812792E-5</v>
      </c>
      <c r="I53" s="84">
        <f>+A!G53/E!H67</f>
        <v>1.9365095461782415E-5</v>
      </c>
      <c r="J53" s="84">
        <f>+A!H53/E!I67</f>
        <v>2.2651013600462086E-5</v>
      </c>
      <c r="K53" s="84">
        <f>+A!I53/E!J67</f>
        <v>3.0881419647089523E-5</v>
      </c>
      <c r="L53" s="84">
        <f>+A!J53/E!K67</f>
        <v>3.5834867321922848E-5</v>
      </c>
      <c r="M53" s="84">
        <f>+A!K53/E!L67</f>
        <v>3.5987956376188489E-5</v>
      </c>
      <c r="N53" s="84">
        <f>+A!L53/E!M67</f>
        <v>6.0719751667165616E-5</v>
      </c>
      <c r="O53" s="84">
        <f>+A!M53/E!N67</f>
        <v>5.6297512577312029E-5</v>
      </c>
      <c r="P53" s="84">
        <f>+A!N53/E!O67</f>
        <v>6.7416295380834531E-5</v>
      </c>
      <c r="Q53" s="84">
        <f>+A!O53/E!P67</f>
        <v>8.3707333973871619E-5</v>
      </c>
      <c r="R53" s="84">
        <f>+A!P53/E!Q67</f>
        <v>1.8048938432782302E-5</v>
      </c>
      <c r="S53" s="84">
        <f>+A!Q53/E!R67</f>
        <v>1.6893657505420798E-5</v>
      </c>
      <c r="T53" s="84">
        <f>+A!R53/E!S67</f>
        <v>1.3690434680205715E-5</v>
      </c>
      <c r="U53" s="84">
        <f>+A!S53/E!T67</f>
        <v>3.5180817661674126E-5</v>
      </c>
      <c r="V53" s="84">
        <f>+A!T53/E!U67</f>
        <v>1.8761063469199557E-5</v>
      </c>
      <c r="W53" s="84">
        <f>+A!U53/E!V67</f>
        <v>2.051623218751553E-5</v>
      </c>
      <c r="X53" s="84">
        <f>+A!V53/E!W67</f>
        <v>2.413773958188075E-5</v>
      </c>
      <c r="Y53" s="84">
        <f>+A!W53/E!X67</f>
        <v>3.2590604480472741E-5</v>
      </c>
      <c r="Z53" s="84">
        <f>+A!X53/E!Y67</f>
        <v>1.8874210609045739E-5</v>
      </c>
      <c r="AA53" s="84">
        <f>+A!Y53/E!Z67</f>
        <v>2.2397249828382299E-5</v>
      </c>
    </row>
    <row r="54" spans="4:27" x14ac:dyDescent="0.25">
      <c r="D54" s="56" t="s">
        <v>24</v>
      </c>
      <c r="E54" s="57"/>
      <c r="F54" s="84">
        <f>+A!D54/E!E68</f>
        <v>5.2886560871702515E-9</v>
      </c>
      <c r="G54" s="84">
        <f>+A!E54/E!F68</f>
        <v>0</v>
      </c>
      <c r="H54" s="84">
        <f>+A!F54/E!G68</f>
        <v>4.2469002794303338E-9</v>
      </c>
      <c r="I54" s="84">
        <f>+A!G54/E!H68</f>
        <v>6.1887501816913568E-10</v>
      </c>
      <c r="J54" s="84">
        <f>+A!H54/E!I68</f>
        <v>9.6404674348469693E-9</v>
      </c>
      <c r="K54" s="84">
        <f>+A!I54/E!J68</f>
        <v>1.4430586416562415E-9</v>
      </c>
      <c r="L54" s="84">
        <f>+A!J54/E!K68</f>
        <v>1.5433104508752966E-8</v>
      </c>
      <c r="M54" s="84">
        <f>+A!K54/E!L68</f>
        <v>2.5345732384114967E-8</v>
      </c>
      <c r="N54" s="84">
        <f>+A!L54/E!M68</f>
        <v>5.3038682390332522E-8</v>
      </c>
      <c r="O54" s="84">
        <f>+A!M54/E!N68</f>
        <v>7.7089018054360479E-8</v>
      </c>
      <c r="P54" s="84">
        <f>+A!N54/E!O68</f>
        <v>1.091681741690816E-7</v>
      </c>
      <c r="Q54" s="84">
        <f>+A!O54/E!P68</f>
        <v>4.8176748905475072E-9</v>
      </c>
      <c r="R54" s="84">
        <f>+A!P54/E!Q68</f>
        <v>2.635010208133176E-8</v>
      </c>
      <c r="S54" s="84">
        <f>+A!Q54/E!R68</f>
        <v>7.7071902176367909E-8</v>
      </c>
      <c r="T54" s="84">
        <f>+A!R54/E!S68</f>
        <v>3.7897251416830708E-9</v>
      </c>
      <c r="U54" s="84">
        <f>+A!S54/E!T68</f>
        <v>1.5341418275343547E-8</v>
      </c>
      <c r="V54" s="84">
        <f>+A!T54/E!U68</f>
        <v>2.200750980139547E-8</v>
      </c>
      <c r="W54" s="84">
        <f>+A!U54/E!V68</f>
        <v>1.2733979247210116E-7</v>
      </c>
      <c r="X54" s="84">
        <f>+A!V54/E!W68</f>
        <v>2.7508931416044425E-8</v>
      </c>
      <c r="Y54" s="84">
        <f>+A!W54/E!X68</f>
        <v>5.4422169626564969E-8</v>
      </c>
      <c r="Z54" s="84">
        <f>+A!X54/E!Y68</f>
        <v>2.4277572552252783E-8</v>
      </c>
      <c r="AA54" s="84">
        <f>+A!Y54/E!Z68</f>
        <v>5.2838335976530359E-8</v>
      </c>
    </row>
    <row r="55" spans="4:27" x14ac:dyDescent="0.25">
      <c r="D55" s="54" t="s">
        <v>25</v>
      </c>
      <c r="E55" s="55"/>
      <c r="F55" s="84">
        <f>+A!D55/E!E69</f>
        <v>9.3594698839199218E-8</v>
      </c>
      <c r="G55" s="84">
        <f>+A!E55/E!F69</f>
        <v>1.0364576258054304E-7</v>
      </c>
      <c r="H55" s="84">
        <f>+A!F55/E!G69</f>
        <v>1.1552847848527696E-7</v>
      </c>
      <c r="I55" s="84">
        <f>+A!G55/E!H69</f>
        <v>1.2797626835992169E-7</v>
      </c>
      <c r="J55" s="84">
        <f>+A!H55/E!I69</f>
        <v>7.6699400324866542E-9</v>
      </c>
      <c r="K55" s="84">
        <f>+A!I55/E!J69</f>
        <v>6.3039243518302327E-8</v>
      </c>
      <c r="L55" s="84">
        <f>+A!J55/E!K69</f>
        <v>1.698533498222206E-7</v>
      </c>
      <c r="M55" s="84">
        <f>+A!K55/E!L69</f>
        <v>4.6190843727667059E-7</v>
      </c>
      <c r="N55" s="84">
        <f>+A!L55/E!M69</f>
        <v>3.2612099991727409E-7</v>
      </c>
      <c r="O55" s="84">
        <f>+A!M55/E!N69</f>
        <v>4.9397070175825021E-7</v>
      </c>
      <c r="P55" s="84">
        <f>+A!N55/E!O69</f>
        <v>3.0305959304617343E-7</v>
      </c>
      <c r="Q55" s="84">
        <f>+A!O55/E!P69</f>
        <v>4.2564995006877551E-7</v>
      </c>
      <c r="R55" s="84">
        <f>+A!P55/E!Q69</f>
        <v>1.0532186774920383E-6</v>
      </c>
      <c r="S55" s="84">
        <f>+A!Q55/E!R69</f>
        <v>9.404819910000606E-7</v>
      </c>
      <c r="T55" s="84">
        <f>+A!R55/E!S69</f>
        <v>1.2554307481429436E-6</v>
      </c>
      <c r="U55" s="84">
        <f>+A!S55/E!T69</f>
        <v>1.0241451347783656E-6</v>
      </c>
      <c r="V55" s="84">
        <f>+A!T55/E!U69</f>
        <v>1.5577146329176917E-6</v>
      </c>
      <c r="W55" s="84">
        <f>+A!U55/E!V69</f>
        <v>2.0963573241894696E-6</v>
      </c>
      <c r="X55" s="84">
        <f>+A!V55/E!W69</f>
        <v>1.4388029278830543E-6</v>
      </c>
      <c r="Y55" s="84">
        <f>+A!W55/E!X69</f>
        <v>1.305471826949257E-6</v>
      </c>
      <c r="Z55" s="84">
        <f>+A!X55/E!Y69</f>
        <v>1.3932376346049251E-6</v>
      </c>
      <c r="AA55" s="84">
        <f>+A!Y55/E!Z69</f>
        <v>1.1713865790075867E-6</v>
      </c>
    </row>
    <row r="56" spans="4:27" ht="15.75" thickBot="1" x14ac:dyDescent="0.3">
      <c r="D56" s="58" t="s">
        <v>26</v>
      </c>
      <c r="E56" s="59"/>
      <c r="F56" s="85">
        <f>+A!D56/E!E70</f>
        <v>5.9262245773253884E-5</v>
      </c>
      <c r="G56" s="85">
        <f>+A!E56/E!F70</f>
        <v>5.1748097165824608E-5</v>
      </c>
      <c r="H56" s="85">
        <f>+A!F56/E!G70</f>
        <v>4.4570490856564164E-5</v>
      </c>
      <c r="I56" s="85">
        <f>+A!G56/E!H70</f>
        <v>0</v>
      </c>
      <c r="J56" s="85">
        <f>+A!H56/E!I70</f>
        <v>0</v>
      </c>
      <c r="K56" s="85">
        <f>+A!I56/E!J70</f>
        <v>0</v>
      </c>
      <c r="L56" s="85">
        <f>+A!J56/E!K70</f>
        <v>0</v>
      </c>
      <c r="M56" s="85">
        <f>+A!K56/E!L70</f>
        <v>0</v>
      </c>
      <c r="N56" s="85">
        <f>+A!L56/E!M70</f>
        <v>0</v>
      </c>
      <c r="O56" s="85">
        <f>+A!M56/E!N70</f>
        <v>4.2519563087859948E-9</v>
      </c>
      <c r="P56" s="85">
        <f>+A!N56/E!O70</f>
        <v>7.2479508378749225E-9</v>
      </c>
      <c r="Q56" s="85">
        <f>+A!O56/E!P70</f>
        <v>1.4653858730670328E-8</v>
      </c>
      <c r="R56" s="85">
        <f>+A!P56/E!Q70</f>
        <v>2.6411707739196482E-8</v>
      </c>
      <c r="S56" s="85">
        <f>+A!Q56/E!R70</f>
        <v>1.0289985305107612E-7</v>
      </c>
      <c r="T56" s="85">
        <f>+A!R56/E!S70</f>
        <v>2.5354454622827908E-8</v>
      </c>
      <c r="U56" s="85">
        <f>+A!S56/E!T70</f>
        <v>4.7160871133004372E-8</v>
      </c>
      <c r="V56" s="85">
        <f>+A!T56/E!U70</f>
        <v>1.0859297098895405E-7</v>
      </c>
      <c r="W56" s="85">
        <f>+A!U56/E!V70</f>
        <v>4.5835138618832938E-8</v>
      </c>
      <c r="X56" s="85">
        <f>+A!V56/E!W70</f>
        <v>6.9659872356631392E-8</v>
      </c>
      <c r="Y56" s="85">
        <f>+A!W56/E!X70</f>
        <v>9.9856174761628177E-8</v>
      </c>
      <c r="Z56" s="85">
        <f>+A!X56/E!Y70</f>
        <v>9.3189934976909583E-8</v>
      </c>
      <c r="AA56" s="85">
        <f>+A!Y56/E!Z70</f>
        <v>1.0132865925423259E-7</v>
      </c>
    </row>
    <row r="58" spans="4:27" ht="16.5" thickBot="1" x14ac:dyDescent="0.3">
      <c r="E58" s="194" t="s">
        <v>14</v>
      </c>
      <c r="F58" s="194"/>
      <c r="G58" s="194"/>
      <c r="H58" s="194"/>
      <c r="I58" s="194"/>
      <c r="J58" s="194"/>
      <c r="K58" s="194"/>
      <c r="L58" s="194"/>
      <c r="M58" s="194"/>
      <c r="N58" s="194"/>
      <c r="O58" s="194"/>
      <c r="P58" s="194"/>
      <c r="Q58" s="194"/>
      <c r="R58" s="194"/>
      <c r="S58" s="194"/>
      <c r="T58" s="194"/>
      <c r="U58" s="194"/>
      <c r="V58" s="194"/>
      <c r="W58" s="194"/>
      <c r="X58" s="194"/>
      <c r="Y58" s="194"/>
      <c r="Z58" s="194"/>
    </row>
    <row r="59" spans="4:27" ht="15.75" thickBot="1" x14ac:dyDescent="0.3">
      <c r="D59" s="93"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94" t="s">
        <v>16</v>
      </c>
      <c r="E60" s="89">
        <v>5120808054.3179998</v>
      </c>
      <c r="F60" s="89">
        <v>5354916247.724</v>
      </c>
      <c r="G60" s="89">
        <v>5569478411.8970003</v>
      </c>
      <c r="H60" s="89">
        <v>5463081848.7349997</v>
      </c>
      <c r="I60" s="89">
        <v>5652105128.9949999</v>
      </c>
      <c r="J60" s="89">
        <v>6379790592.401</v>
      </c>
      <c r="K60" s="89">
        <v>6136948612.085</v>
      </c>
      <c r="L60" s="89">
        <v>6436388332.4879999</v>
      </c>
      <c r="M60" s="89">
        <v>7496996364.4169998</v>
      </c>
      <c r="N60" s="89">
        <v>9180372696.0939999</v>
      </c>
      <c r="O60" s="89">
        <v>10459251555.252001</v>
      </c>
      <c r="P60" s="89">
        <v>12116770233.598</v>
      </c>
      <c r="Q60" s="89">
        <v>14005385965.273001</v>
      </c>
      <c r="R60" s="89">
        <v>16140650342.620001</v>
      </c>
      <c r="S60" s="89">
        <v>12517228084.443001</v>
      </c>
      <c r="T60" s="89">
        <v>15249499001.412001</v>
      </c>
      <c r="U60" s="89">
        <v>18328320049.257999</v>
      </c>
      <c r="V60" s="89">
        <v>18461022259.344002</v>
      </c>
      <c r="W60" s="89">
        <v>18982928817.360001</v>
      </c>
      <c r="X60" s="89">
        <v>18964968598.710999</v>
      </c>
      <c r="Y60" s="89">
        <v>16531306276.693001</v>
      </c>
      <c r="Z60" s="89">
        <v>15932387047.158001</v>
      </c>
    </row>
    <row r="61" spans="4:27" x14ac:dyDescent="0.25">
      <c r="D61" s="95" t="s">
        <v>17</v>
      </c>
      <c r="E61" s="90">
        <v>361246433.41900003</v>
      </c>
      <c r="F61" s="90">
        <v>383786280.46700001</v>
      </c>
      <c r="G61" s="90">
        <v>373672363.11699998</v>
      </c>
      <c r="H61" s="90">
        <v>359548199.28600001</v>
      </c>
      <c r="I61" s="90">
        <v>349623515.16100001</v>
      </c>
      <c r="J61" s="90">
        <v>335333632.292</v>
      </c>
      <c r="K61" s="90">
        <v>350966930.86400002</v>
      </c>
      <c r="L61" s="90">
        <v>369213878.82099998</v>
      </c>
      <c r="M61" s="90">
        <v>422906494.39300001</v>
      </c>
      <c r="N61" s="90">
        <v>487951566.61000001</v>
      </c>
      <c r="O61" s="90">
        <v>538579663.49399996</v>
      </c>
      <c r="P61" s="90">
        <v>594638865.46300006</v>
      </c>
      <c r="Q61" s="90">
        <v>710649545.00100005</v>
      </c>
      <c r="R61" s="90">
        <v>853460061.29900002</v>
      </c>
      <c r="S61" s="90">
        <v>776881103.69200003</v>
      </c>
      <c r="T61" s="90">
        <v>870319965.35000002</v>
      </c>
      <c r="U61" s="90">
        <v>1048891001.283</v>
      </c>
      <c r="V61" s="90">
        <v>1050673433.212</v>
      </c>
      <c r="W61" s="90">
        <v>1123967075.076</v>
      </c>
      <c r="X61" s="90">
        <v>1165964699.1989999</v>
      </c>
      <c r="Y61" s="90">
        <v>1037112462.189</v>
      </c>
      <c r="Z61" s="90">
        <v>1054746105.793</v>
      </c>
    </row>
    <row r="62" spans="4:27" x14ac:dyDescent="0.25">
      <c r="D62" s="96" t="s">
        <v>18</v>
      </c>
      <c r="E62" s="91">
        <v>57807705.707999997</v>
      </c>
      <c r="F62" s="91">
        <v>62253071.881999999</v>
      </c>
      <c r="G62" s="91">
        <v>62408609.306999996</v>
      </c>
      <c r="H62" s="91">
        <v>60753903.616999999</v>
      </c>
      <c r="I62" s="91">
        <v>59832220.829000004</v>
      </c>
      <c r="J62" s="91">
        <v>56605165.846000001</v>
      </c>
      <c r="K62" s="91">
        <v>57546090.354999997</v>
      </c>
      <c r="L62" s="91">
        <v>61647364.604000002</v>
      </c>
      <c r="M62" s="91">
        <v>70150358.210999995</v>
      </c>
      <c r="N62" s="91">
        <v>78777480.966999993</v>
      </c>
      <c r="O62" s="91">
        <v>84068633.372999996</v>
      </c>
      <c r="P62" s="91">
        <v>93147384.822999999</v>
      </c>
      <c r="Q62" s="91">
        <v>109478980.274</v>
      </c>
      <c r="R62" s="91">
        <v>120515406.99600001</v>
      </c>
      <c r="S62" s="91">
        <v>112564104.932</v>
      </c>
      <c r="T62" s="91">
        <v>119705626.59299999</v>
      </c>
      <c r="U62" s="91">
        <v>139488001.15700001</v>
      </c>
      <c r="V62" s="91">
        <v>143908173.13100001</v>
      </c>
      <c r="W62" s="91">
        <v>151089437.00999999</v>
      </c>
      <c r="X62" s="91">
        <v>152134335.55399999</v>
      </c>
      <c r="Y62" s="91">
        <v>139608645.83199999</v>
      </c>
      <c r="Z62" s="91">
        <v>144415096.38600001</v>
      </c>
    </row>
    <row r="63" spans="4:27" x14ac:dyDescent="0.25">
      <c r="D63" s="96" t="s">
        <v>19</v>
      </c>
      <c r="E63" s="91">
        <v>213909209.99200001</v>
      </c>
      <c r="F63" s="91">
        <v>204629230.13499999</v>
      </c>
      <c r="G63" s="91">
        <v>207289385.36500001</v>
      </c>
      <c r="H63" s="91">
        <v>185810420.21599999</v>
      </c>
      <c r="I63" s="91">
        <v>178792136.023</v>
      </c>
      <c r="J63" s="91">
        <v>197197237.69299999</v>
      </c>
      <c r="K63" s="91">
        <v>186641578.26300001</v>
      </c>
      <c r="L63" s="91">
        <v>194525612.46700001</v>
      </c>
      <c r="M63" s="91">
        <v>230766747.54800001</v>
      </c>
      <c r="N63" s="91">
        <v>293827657.55500001</v>
      </c>
      <c r="O63" s="91">
        <v>339611626.14899999</v>
      </c>
      <c r="P63" s="91">
        <v>415034774.78399998</v>
      </c>
      <c r="Q63" s="91">
        <v>504340701.20599997</v>
      </c>
      <c r="R63" s="91">
        <v>582283824.27100003</v>
      </c>
      <c r="S63" s="91">
        <v>438039508.67000002</v>
      </c>
      <c r="T63" s="91">
        <v>631278856.63499999</v>
      </c>
      <c r="U63" s="91">
        <v>801290147.46000004</v>
      </c>
      <c r="V63" s="91">
        <v>746697962.70299995</v>
      </c>
      <c r="W63" s="91">
        <v>752388577.94099998</v>
      </c>
      <c r="X63" s="91">
        <v>723474878.98800004</v>
      </c>
      <c r="Y63" s="91">
        <v>583952461.50699997</v>
      </c>
      <c r="Z63" s="91">
        <v>572157622.602</v>
      </c>
    </row>
    <row r="64" spans="4:27" x14ac:dyDescent="0.25">
      <c r="D64" s="96" t="s">
        <v>20</v>
      </c>
      <c r="E64" s="91">
        <v>372289279.801</v>
      </c>
      <c r="F64" s="91">
        <v>455180070.46100003</v>
      </c>
      <c r="G64" s="91">
        <v>457996767.829</v>
      </c>
      <c r="H64" s="91">
        <v>335679695.81199998</v>
      </c>
      <c r="I64" s="91">
        <v>420213965.15600002</v>
      </c>
      <c r="J64" s="91">
        <v>665261321.79200006</v>
      </c>
      <c r="K64" s="91">
        <v>603578832.01800001</v>
      </c>
      <c r="L64" s="91">
        <v>610541766.30700004</v>
      </c>
      <c r="M64" s="91">
        <v>760329210.17799997</v>
      </c>
      <c r="N64" s="91">
        <v>1027141266.7869999</v>
      </c>
      <c r="O64" s="91">
        <v>1451704249.007</v>
      </c>
      <c r="P64" s="91">
        <v>1783347826.154</v>
      </c>
      <c r="Q64" s="91">
        <v>2031880155.428</v>
      </c>
      <c r="R64" s="91">
        <v>2873879446.0159998</v>
      </c>
      <c r="S64" s="91">
        <v>1810572850.8069999</v>
      </c>
      <c r="T64" s="91">
        <v>2360219051.006</v>
      </c>
      <c r="U64" s="91">
        <v>3280361521.3800001</v>
      </c>
      <c r="V64" s="91">
        <v>3411333187.8569999</v>
      </c>
      <c r="W64" s="91">
        <v>3366532860.1399999</v>
      </c>
      <c r="X64" s="91">
        <v>3128543796.664</v>
      </c>
      <c r="Y64" s="91">
        <v>1943865465.552</v>
      </c>
      <c r="Z64" s="91">
        <v>1511559022.901</v>
      </c>
    </row>
    <row r="65" spans="4:26" x14ac:dyDescent="0.25">
      <c r="D65" s="96" t="s">
        <v>21</v>
      </c>
      <c r="E65" s="91">
        <v>27122197.111000001</v>
      </c>
      <c r="F65" s="91">
        <v>25252927.008000001</v>
      </c>
      <c r="G65" s="91">
        <v>27447112.649999999</v>
      </c>
      <c r="H65" s="91">
        <v>28583024.452</v>
      </c>
      <c r="I65" s="91">
        <v>24944129.504000001</v>
      </c>
      <c r="J65" s="91">
        <v>19515635.140999999</v>
      </c>
      <c r="K65" s="91">
        <v>19215305.263</v>
      </c>
      <c r="L65" s="91">
        <v>24791720.844999999</v>
      </c>
      <c r="M65" s="91">
        <v>31081919.265000001</v>
      </c>
      <c r="N65" s="91">
        <v>37686872.938000001</v>
      </c>
      <c r="O65" s="91">
        <v>38942711.316</v>
      </c>
      <c r="P65" s="91">
        <v>45350056.737000003</v>
      </c>
      <c r="Q65" s="91">
        <v>61870297.766000003</v>
      </c>
      <c r="R65" s="91">
        <v>90336980.185000002</v>
      </c>
      <c r="S65" s="91">
        <v>65707063.513999999</v>
      </c>
      <c r="T65" s="91">
        <v>81656015.474999994</v>
      </c>
      <c r="U65" s="91">
        <v>112246830.251</v>
      </c>
      <c r="V65" s="91">
        <v>108476230.698</v>
      </c>
      <c r="W65" s="91">
        <v>100408657.598</v>
      </c>
      <c r="X65" s="91">
        <v>98484121.338</v>
      </c>
      <c r="Y65" s="91">
        <v>87544188.112000003</v>
      </c>
      <c r="Z65" s="91">
        <v>88686135.169</v>
      </c>
    </row>
    <row r="66" spans="4:26" x14ac:dyDescent="0.25">
      <c r="D66" s="96" t="s">
        <v>22</v>
      </c>
      <c r="E66" s="91">
        <v>474801268.90600002</v>
      </c>
      <c r="F66" s="91">
        <v>491511365.69400001</v>
      </c>
      <c r="G66" s="91">
        <v>511386099.54400003</v>
      </c>
      <c r="H66" s="91">
        <v>517868642.26099998</v>
      </c>
      <c r="I66" s="91">
        <v>538331835.68700004</v>
      </c>
      <c r="J66" s="91">
        <v>572194748.88300002</v>
      </c>
      <c r="K66" s="91">
        <v>593373287.58200002</v>
      </c>
      <c r="L66" s="91">
        <v>664499241.40400004</v>
      </c>
      <c r="M66" s="91">
        <v>793223373.32299995</v>
      </c>
      <c r="N66" s="91">
        <v>977008269.98899996</v>
      </c>
      <c r="O66" s="91">
        <v>1106518347.671</v>
      </c>
      <c r="P66" s="91">
        <v>1247921735.7260001</v>
      </c>
      <c r="Q66" s="91">
        <v>1470067260.158</v>
      </c>
      <c r="R66" s="91">
        <v>1683595137.0929999</v>
      </c>
      <c r="S66" s="91">
        <v>1436783906.5250001</v>
      </c>
      <c r="T66" s="91">
        <v>1696064752.401</v>
      </c>
      <c r="U66" s="91">
        <v>1987520267.092</v>
      </c>
      <c r="V66" s="91">
        <v>1951601349.4579999</v>
      </c>
      <c r="W66" s="91">
        <v>2007850144.2820001</v>
      </c>
      <c r="X66" s="91">
        <v>2043109321.187</v>
      </c>
      <c r="Y66" s="91">
        <v>1852356239.8989999</v>
      </c>
      <c r="Z66" s="91">
        <v>1812170120.6619999</v>
      </c>
    </row>
    <row r="67" spans="4:26" x14ac:dyDescent="0.25">
      <c r="D67" s="96" t="s">
        <v>23</v>
      </c>
      <c r="E67" s="91">
        <v>822271271.18700004</v>
      </c>
      <c r="F67" s="91">
        <v>822795757.85099995</v>
      </c>
      <c r="G67" s="91">
        <v>846039640.88300002</v>
      </c>
      <c r="H67" s="91">
        <v>827221690.26300001</v>
      </c>
      <c r="I67" s="91">
        <v>813710517.55599999</v>
      </c>
      <c r="J67" s="91">
        <v>869564298.10800004</v>
      </c>
      <c r="K67" s="91">
        <v>838251436.23800004</v>
      </c>
      <c r="L67" s="91">
        <v>887732597.70700002</v>
      </c>
      <c r="M67" s="91">
        <v>1024637853.281</v>
      </c>
      <c r="N67" s="91">
        <v>1289231205.381</v>
      </c>
      <c r="O67" s="91">
        <v>1442473195.1029999</v>
      </c>
      <c r="P67" s="91">
        <v>1704082942.655</v>
      </c>
      <c r="Q67" s="91">
        <v>2003584982.8329999</v>
      </c>
      <c r="R67" s="91">
        <v>2199390036.6500001</v>
      </c>
      <c r="S67" s="91">
        <v>1577957347.931</v>
      </c>
      <c r="T67" s="91">
        <v>1968568231.302</v>
      </c>
      <c r="U67" s="91">
        <v>2372282683.9250002</v>
      </c>
      <c r="V67" s="91">
        <v>2248935846.421</v>
      </c>
      <c r="W67" s="91">
        <v>2296530328.0349998</v>
      </c>
      <c r="X67" s="91">
        <v>2344716375.1069999</v>
      </c>
      <c r="Y67" s="91">
        <v>2084878823.0190001</v>
      </c>
      <c r="Z67" s="91">
        <v>1989907749.4560001</v>
      </c>
    </row>
    <row r="68" spans="4:26" x14ac:dyDescent="0.25">
      <c r="D68" s="96" t="s">
        <v>24</v>
      </c>
      <c r="E68" s="91">
        <v>1938110520.1500001</v>
      </c>
      <c r="F68" s="91">
        <v>2053266805.598</v>
      </c>
      <c r="G68" s="91">
        <v>2179471942.1199999</v>
      </c>
      <c r="H68" s="91">
        <v>2244395005.8109999</v>
      </c>
      <c r="I68" s="91">
        <v>2354761338.4330001</v>
      </c>
      <c r="J68" s="91">
        <v>2613892388.7880001</v>
      </c>
      <c r="K68" s="91">
        <v>2475522664.823</v>
      </c>
      <c r="L68" s="91">
        <v>2584616573.994</v>
      </c>
      <c r="M68" s="91">
        <v>2945774535.8410001</v>
      </c>
      <c r="N68" s="91">
        <v>3553255793.2810001</v>
      </c>
      <c r="O68" s="91">
        <v>3920758071.277</v>
      </c>
      <c r="P68" s="91">
        <v>4494076601.6569996</v>
      </c>
      <c r="Q68" s="91">
        <v>5061308665.46</v>
      </c>
      <c r="R68" s="91">
        <v>5433938804.8529997</v>
      </c>
      <c r="S68" s="91">
        <v>4214289797.52</v>
      </c>
      <c r="T68" s="91">
        <v>5144439619.8260002</v>
      </c>
      <c r="U68" s="91">
        <v>5829646386.974</v>
      </c>
      <c r="V68" s="91">
        <v>5875539652.4139996</v>
      </c>
      <c r="W68" s="91">
        <v>6080388855.1789999</v>
      </c>
      <c r="X68" s="91">
        <v>6275071397.2510004</v>
      </c>
      <c r="Y68" s="91">
        <v>5927281225.9250002</v>
      </c>
      <c r="Z68" s="91">
        <v>5893599679.9429998</v>
      </c>
    </row>
    <row r="69" spans="4:26" x14ac:dyDescent="0.25">
      <c r="D69" s="96" t="s">
        <v>25</v>
      </c>
      <c r="E69" s="91">
        <v>636456986.76100004</v>
      </c>
      <c r="F69" s="91">
        <v>673737143.33700001</v>
      </c>
      <c r="G69" s="91">
        <v>711772552.34500003</v>
      </c>
      <c r="H69" s="91">
        <v>715031006.70700002</v>
      </c>
      <c r="I69" s="91">
        <v>738858449.47899997</v>
      </c>
      <c r="J69" s="91">
        <v>785875547.27900004</v>
      </c>
      <c r="K69" s="91">
        <v>775527831.14300001</v>
      </c>
      <c r="L69" s="91">
        <v>809987369.37100005</v>
      </c>
      <c r="M69" s="91">
        <v>926941227.57099998</v>
      </c>
      <c r="N69" s="91">
        <v>1082465008.7479999</v>
      </c>
      <c r="O69" s="91">
        <v>1190854895.4760001</v>
      </c>
      <c r="P69" s="91">
        <v>1328626961.9170001</v>
      </c>
      <c r="Q69" s="91">
        <v>1511215129.4070001</v>
      </c>
      <c r="R69" s="91">
        <v>1642349364.2420001</v>
      </c>
      <c r="S69" s="91">
        <v>1433534269.1440001</v>
      </c>
      <c r="T69" s="91">
        <v>1645639805.109</v>
      </c>
      <c r="U69" s="91">
        <v>1908553683.181</v>
      </c>
      <c r="V69" s="91">
        <v>1985391017.063</v>
      </c>
      <c r="W69" s="91">
        <v>2081964070.234</v>
      </c>
      <c r="X69" s="91">
        <v>2191725582.2259998</v>
      </c>
      <c r="Y69" s="91">
        <v>2064162586.891</v>
      </c>
      <c r="Z69" s="91">
        <v>2074276796.016</v>
      </c>
    </row>
    <row r="70" spans="4:26" ht="15.75" thickBot="1" x14ac:dyDescent="0.3">
      <c r="D70" s="97" t="s">
        <v>26</v>
      </c>
      <c r="E70" s="92">
        <v>147476506.93900001</v>
      </c>
      <c r="F70" s="92">
        <v>148712965.722</v>
      </c>
      <c r="G70" s="92">
        <v>159094029.78799999</v>
      </c>
      <c r="H70" s="92">
        <v>158660700.789</v>
      </c>
      <c r="I70" s="92">
        <v>153885707.44600001</v>
      </c>
      <c r="J70" s="92">
        <v>264317795.78799999</v>
      </c>
      <c r="K70" s="92">
        <v>236277282.15700001</v>
      </c>
      <c r="L70" s="92">
        <v>228780472.752</v>
      </c>
      <c r="M70" s="92">
        <v>291179770.88599998</v>
      </c>
      <c r="N70" s="92">
        <v>353013975.449</v>
      </c>
      <c r="O70" s="92">
        <v>345063046.91399997</v>
      </c>
      <c r="P70" s="92">
        <v>409448467.48400003</v>
      </c>
      <c r="Q70" s="92">
        <v>539533457.68900001</v>
      </c>
      <c r="R70" s="92">
        <v>660836706.60099995</v>
      </c>
      <c r="S70" s="92">
        <v>650812657.79400003</v>
      </c>
      <c r="T70" s="92">
        <v>731538649.96899998</v>
      </c>
      <c r="U70" s="92">
        <v>847660757.06099999</v>
      </c>
      <c r="V70" s="92">
        <v>938123049.16499996</v>
      </c>
      <c r="W70" s="92">
        <v>1021405833.702</v>
      </c>
      <c r="X70" s="92">
        <v>841219886.50699997</v>
      </c>
      <c r="Y70" s="92">
        <v>810162599.84200001</v>
      </c>
      <c r="Z70" s="92">
        <v>788523213.35399997</v>
      </c>
    </row>
    <row r="72" spans="4:26" ht="15.75" thickBot="1" x14ac:dyDescent="0.3"/>
    <row r="73" spans="4:26" ht="15.75" thickBot="1" x14ac:dyDescent="0.3">
      <c r="D73" s="93"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94" t="s">
        <v>16</v>
      </c>
      <c r="E74" s="82">
        <f>+B!E46/E!E87</f>
        <v>4.4249224952890248E-5</v>
      </c>
      <c r="F74" s="82">
        <f>+B!F46/E!F87</f>
        <v>3.3524459326774362E-5</v>
      </c>
      <c r="G74" s="82">
        <f>+B!G46/E!G87</f>
        <v>5.1665375134155362E-5</v>
      </c>
      <c r="H74" s="82">
        <f>+B!H46/E!H87</f>
        <v>5.3820868150130475E-5</v>
      </c>
      <c r="I74" s="82">
        <f>+B!I46/E!I87</f>
        <v>3.178169706694285E-5</v>
      </c>
      <c r="J74" s="82">
        <f>+B!J46/E!J87</f>
        <v>3.7678442799704937E-5</v>
      </c>
      <c r="K74" s="82">
        <f>+B!K46/E!K87</f>
        <v>4.194558097175581E-5</v>
      </c>
      <c r="L74" s="82">
        <f>+B!L46/E!L87</f>
        <v>4.7025093071136353E-5</v>
      </c>
      <c r="M74" s="82">
        <f>+B!M46/E!M87</f>
        <v>4.3677382612231003E-5</v>
      </c>
      <c r="N74" s="82">
        <f>+B!N46/E!N87</f>
        <v>5.3650165680228268E-5</v>
      </c>
      <c r="O74" s="82">
        <f>+B!O46/E!O87</f>
        <v>5.5407312539325115E-5</v>
      </c>
      <c r="P74" s="82">
        <f>+B!P46/E!P87</f>
        <v>6.1683635365251133E-5</v>
      </c>
      <c r="Q74" s="82">
        <f>+B!Q46/E!Q87</f>
        <v>6.3280018306854585E-5</v>
      </c>
      <c r="R74" s="82">
        <f>+B!R46/E!R87</f>
        <v>5.5943861592036617E-5</v>
      </c>
      <c r="S74" s="82">
        <f>+B!S46/E!S87</f>
        <v>5.3686741486834424E-5</v>
      </c>
      <c r="T74" s="82">
        <f>+B!T46/E!T87</f>
        <v>6.1153487154734699E-5</v>
      </c>
      <c r="U74" s="82">
        <f>+B!U46/E!U87</f>
        <v>6.7279629067234736E-5</v>
      </c>
      <c r="V74" s="82">
        <f>+B!V46/E!V87</f>
        <v>6.9712687046053173E-5</v>
      </c>
      <c r="W74" s="82">
        <f>+B!W46/E!W87</f>
        <v>6.890961629903382E-5</v>
      </c>
      <c r="X74" s="82">
        <f>+B!X46/E!X87</f>
        <v>7.9589724671608609E-5</v>
      </c>
      <c r="Y74" s="82">
        <f>+B!Y46/E!Y87</f>
        <v>6.9866809689206902E-5</v>
      </c>
      <c r="Z74" s="82">
        <f>+B!Z46/E!Z87</f>
        <v>5.5418900513708073E-5</v>
      </c>
    </row>
    <row r="75" spans="4:26" x14ac:dyDescent="0.25">
      <c r="D75" s="95" t="s">
        <v>17</v>
      </c>
      <c r="E75" s="83">
        <f>+B!E47/E!E88</f>
        <v>2.9053915838382977E-6</v>
      </c>
      <c r="F75" s="83">
        <f>+B!F47/E!F88</f>
        <v>1.8347793714480597E-6</v>
      </c>
      <c r="G75" s="83">
        <f>+B!G47/E!G88</f>
        <v>1.3533706529251462E-6</v>
      </c>
      <c r="H75" s="83">
        <f>+B!H47/E!H88</f>
        <v>5.2314333439297152E-6</v>
      </c>
      <c r="I75" s="83">
        <f>+B!I47/E!I88</f>
        <v>1.1174760779280695E-6</v>
      </c>
      <c r="J75" s="83">
        <f>+B!J47/E!J88</f>
        <v>8.3307934183869087E-7</v>
      </c>
      <c r="K75" s="83">
        <f>+B!K47/E!K88</f>
        <v>3.2563832195492937E-7</v>
      </c>
      <c r="L75" s="83">
        <f>+B!L47/E!L88</f>
        <v>2.7043468749273895E-7</v>
      </c>
      <c r="M75" s="83">
        <f>+B!M47/E!M88</f>
        <v>1.4703268161610802E-7</v>
      </c>
      <c r="N75" s="83">
        <f>+B!N47/E!N88</f>
        <v>1.8799339616554485E-7</v>
      </c>
      <c r="O75" s="83">
        <f>+B!O47/E!O88</f>
        <v>1.9365755151030417E-7</v>
      </c>
      <c r="P75" s="83">
        <f>+B!P47/E!P88</f>
        <v>2.1274645873858466E-7</v>
      </c>
      <c r="Q75" s="83">
        <f>+B!Q47/E!Q88</f>
        <v>1.7530589903035443E-7</v>
      </c>
      <c r="R75" s="83">
        <f>+B!R47/E!R88</f>
        <v>4.433753286877482E-8</v>
      </c>
      <c r="S75" s="83">
        <f>+B!S47/E!S88</f>
        <v>2.42217636188412E-8</v>
      </c>
      <c r="T75" s="83">
        <f>+B!T47/E!T88</f>
        <v>6.1936737078780013E-8</v>
      </c>
      <c r="U75" s="83">
        <f>+B!U47/E!U88</f>
        <v>7.7616298899359328E-8</v>
      </c>
      <c r="V75" s="83">
        <f>+B!V47/E!V88</f>
        <v>1.7621201006625135E-6</v>
      </c>
      <c r="W75" s="83">
        <f>+B!W47/E!W88</f>
        <v>1.9863828465077475E-6</v>
      </c>
      <c r="X75" s="83">
        <f>+B!X47/E!X88</f>
        <v>1.244978564310487E-6</v>
      </c>
      <c r="Y75" s="83">
        <f>+B!Y47/E!Y88</f>
        <v>6.4100714967800559E-7</v>
      </c>
      <c r="Z75" s="83">
        <f>+B!Z47/E!Z88</f>
        <v>1.6526842202901926E-6</v>
      </c>
    </row>
    <row r="76" spans="4:26" x14ac:dyDescent="0.25">
      <c r="D76" s="96" t="s">
        <v>18</v>
      </c>
      <c r="E76" s="84">
        <f>+B!E48/E!E89</f>
        <v>0</v>
      </c>
      <c r="F76" s="84">
        <f>+B!F48/E!F89</f>
        <v>0</v>
      </c>
      <c r="G76" s="84">
        <f>+B!G48/E!G89</f>
        <v>9.3376807535245477E-9</v>
      </c>
      <c r="H76" s="84">
        <f>+B!H48/E!H89</f>
        <v>0</v>
      </c>
      <c r="I76" s="84">
        <f>+B!I48/E!I89</f>
        <v>0</v>
      </c>
      <c r="J76" s="84">
        <f>+B!J48/E!J89</f>
        <v>1.3998707920020345E-7</v>
      </c>
      <c r="K76" s="84">
        <f>+B!K48/E!K89</f>
        <v>0</v>
      </c>
      <c r="L76" s="84">
        <f>+B!L48/E!L89</f>
        <v>0</v>
      </c>
      <c r="M76" s="84">
        <f>+B!M48/E!M89</f>
        <v>2.5004052566661454E-9</v>
      </c>
      <c r="N76" s="84">
        <f>+B!N48/E!N89</f>
        <v>2.7907558350850912E-8</v>
      </c>
      <c r="O76" s="84">
        <f>+B!O48/E!O89</f>
        <v>0</v>
      </c>
      <c r="P76" s="84">
        <f>+B!P48/E!P89</f>
        <v>1.5666153267900641E-8</v>
      </c>
      <c r="Q76" s="84">
        <f>+B!Q48/E!Q89</f>
        <v>2.9378396691204041E-7</v>
      </c>
      <c r="R76" s="84">
        <f>+B!R48/E!R89</f>
        <v>2.6355393941048561E-7</v>
      </c>
      <c r="S76" s="84">
        <f>+B!S48/E!S89</f>
        <v>4.7903138683859303E-7</v>
      </c>
      <c r="T76" s="84">
        <f>+B!T48/E!T89</f>
        <v>1.2445212233106829E-6</v>
      </c>
      <c r="U76" s="84">
        <f>+B!U48/E!U89</f>
        <v>4.9955952132944604E-6</v>
      </c>
      <c r="V76" s="84">
        <f>+B!V48/E!V89</f>
        <v>6.4605546020489694E-6</v>
      </c>
      <c r="W76" s="84">
        <f>+B!W48/E!W89</f>
        <v>8.7463003181161334E-6</v>
      </c>
      <c r="X76" s="84">
        <f>+B!X48/E!X89</f>
        <v>1.2320307052058037E-5</v>
      </c>
      <c r="Y76" s="84">
        <f>+B!Y48/E!Y89</f>
        <v>1.6475268856919367E-5</v>
      </c>
      <c r="Z76" s="84">
        <f>+B!Z48/E!Z89</f>
        <v>1.3366869961651417E-5</v>
      </c>
    </row>
    <row r="77" spans="4:26" x14ac:dyDescent="0.25">
      <c r="D77" s="96" t="s">
        <v>19</v>
      </c>
      <c r="E77" s="84">
        <f>+B!E49/E!E90</f>
        <v>2.5898094960123403E-6</v>
      </c>
      <c r="F77" s="84">
        <f>+B!F49/E!F90</f>
        <v>1.9761269850508275E-6</v>
      </c>
      <c r="G77" s="84">
        <f>+B!G49/E!G90</f>
        <v>1.2898915963492064E-6</v>
      </c>
      <c r="H77" s="84">
        <f>+B!H49/E!H90</f>
        <v>2.6807593754619438E-6</v>
      </c>
      <c r="I77" s="84">
        <f>+B!I49/E!I90</f>
        <v>6.678081737263222E-6</v>
      </c>
      <c r="J77" s="84">
        <f>+B!J49/E!J90</f>
        <v>1.3377644693173742E-5</v>
      </c>
      <c r="K77" s="84">
        <f>+B!K49/E!K90</f>
        <v>2.4831372096091325E-5</v>
      </c>
      <c r="L77" s="84">
        <f>+B!L49/E!L90</f>
        <v>1.2999720998466973E-5</v>
      </c>
      <c r="M77" s="84">
        <f>+B!M49/E!M90</f>
        <v>1.0799260910383248E-5</v>
      </c>
      <c r="N77" s="84">
        <f>+B!N49/E!N90</f>
        <v>5.3060469650013549E-6</v>
      </c>
      <c r="O77" s="84">
        <f>+B!O49/E!O90</f>
        <v>3.3936839366250129E-6</v>
      </c>
      <c r="P77" s="84">
        <f>+B!P49/E!P90</f>
        <v>6.4719644866256695E-6</v>
      </c>
      <c r="Q77" s="84">
        <f>+B!Q49/E!Q90</f>
        <v>3.7759725773995025E-6</v>
      </c>
      <c r="R77" s="84">
        <f>+B!R49/E!R90</f>
        <v>6.3578345641148187E-6</v>
      </c>
      <c r="S77" s="84">
        <f>+B!S49/E!S90</f>
        <v>9.1643182556204935E-6</v>
      </c>
      <c r="T77" s="84">
        <f>+B!T49/E!T90</f>
        <v>9.6546208749478332E-6</v>
      </c>
      <c r="U77" s="84">
        <f>+B!U49/E!U90</f>
        <v>8.8922750305655561E-6</v>
      </c>
      <c r="V77" s="84">
        <f>+B!V49/E!V90</f>
        <v>8.5117550742953103E-6</v>
      </c>
      <c r="W77" s="84">
        <f>+B!W49/E!W90</f>
        <v>6.7430429459722836E-6</v>
      </c>
      <c r="X77" s="84">
        <f>+B!X49/E!X90</f>
        <v>7.3880902241405098E-6</v>
      </c>
      <c r="Y77" s="84">
        <f>+B!Y49/E!Y90</f>
        <v>1.6252811969030623E-5</v>
      </c>
      <c r="Z77" s="84">
        <f>+B!Z49/E!Z90</f>
        <v>1.4178072253199911E-5</v>
      </c>
    </row>
    <row r="78" spans="4:26" x14ac:dyDescent="0.25">
      <c r="D78" s="96" t="s">
        <v>20</v>
      </c>
      <c r="E78" s="84">
        <f>+B!E50/E!E91</f>
        <v>5.3260725030955083E-9</v>
      </c>
      <c r="F78" s="84">
        <f>+B!F50/E!F91</f>
        <v>0</v>
      </c>
      <c r="G78" s="84">
        <f>+B!G50/E!G91</f>
        <v>1.1176303190550248E-8</v>
      </c>
      <c r="H78" s="84">
        <f>+B!H50/E!H91</f>
        <v>6.6426576279032765E-9</v>
      </c>
      <c r="I78" s="84">
        <f>+B!I50/E!I91</f>
        <v>0</v>
      </c>
      <c r="J78" s="84">
        <f>+B!J50/E!J91</f>
        <v>6.8370863945209204E-8</v>
      </c>
      <c r="K78" s="84">
        <f>+B!K50/E!K91</f>
        <v>1.6914266306543877E-9</v>
      </c>
      <c r="L78" s="84">
        <f>+B!L50/E!L91</f>
        <v>2.6120860562532912E-8</v>
      </c>
      <c r="M78" s="84">
        <f>+B!M50/E!M91</f>
        <v>1.3019690058769688E-9</v>
      </c>
      <c r="N78" s="84">
        <f>+B!N50/E!N91</f>
        <v>8.2946405019387228E-8</v>
      </c>
      <c r="O78" s="84">
        <f>+B!O50/E!O91</f>
        <v>8.2530143393028321E-6</v>
      </c>
      <c r="P78" s="84">
        <f>+B!P50/E!P91</f>
        <v>1.9236267884965667E-7</v>
      </c>
      <c r="Q78" s="84">
        <f>+B!Q50/E!Q91</f>
        <v>2.7318080024977387E-7</v>
      </c>
      <c r="R78" s="84">
        <f>+B!R50/E!R91</f>
        <v>1.6738589612363834E-7</v>
      </c>
      <c r="S78" s="84">
        <f>+B!S50/E!S91</f>
        <v>2.7062393869205759E-7</v>
      </c>
      <c r="T78" s="84">
        <f>+B!T50/E!T91</f>
        <v>3.5851154048625904E-7</v>
      </c>
      <c r="U78" s="84">
        <f>+B!U50/E!U91</f>
        <v>5.454576726690404E-7</v>
      </c>
      <c r="V78" s="84">
        <f>+B!V50/E!V91</f>
        <v>6.0180661848678144E-7</v>
      </c>
      <c r="W78" s="84">
        <f>+B!W50/E!W91</f>
        <v>1.1183416258773915E-6</v>
      </c>
      <c r="X78" s="84">
        <f>+B!X50/E!X91</f>
        <v>4.4459282992132629E-6</v>
      </c>
      <c r="Y78" s="84">
        <f>+B!Y50/E!Y91</f>
        <v>6.6887299064425212E-6</v>
      </c>
      <c r="Z78" s="84">
        <f>+B!Z50/E!Z91</f>
        <v>2.8974524637869269E-6</v>
      </c>
    </row>
    <row r="79" spans="4:26" x14ac:dyDescent="0.25">
      <c r="D79" s="96" t="s">
        <v>21</v>
      </c>
      <c r="E79" s="84">
        <f>+B!E51/E!E92</f>
        <v>0</v>
      </c>
      <c r="F79" s="84">
        <f>+B!F51/E!F92</f>
        <v>0</v>
      </c>
      <c r="G79" s="84">
        <f>+B!G51/E!G92</f>
        <v>0</v>
      </c>
      <c r="H79" s="84">
        <f>+B!H51/E!H92</f>
        <v>0</v>
      </c>
      <c r="I79" s="84">
        <f>+B!I51/E!I92</f>
        <v>0</v>
      </c>
      <c r="J79" s="84">
        <f>+B!J51/E!J92</f>
        <v>0</v>
      </c>
      <c r="K79" s="84">
        <f>+B!K51/E!K92</f>
        <v>0</v>
      </c>
      <c r="L79" s="84">
        <f>+B!L51/E!L92</f>
        <v>0</v>
      </c>
      <c r="M79" s="84">
        <f>+B!M51/E!M92</f>
        <v>0</v>
      </c>
      <c r="N79" s="84">
        <f>+B!N51/E!N92</f>
        <v>0</v>
      </c>
      <c r="O79" s="84">
        <f>+B!O51/E!O92</f>
        <v>0</v>
      </c>
      <c r="P79" s="84">
        <f>+B!P51/E!P92</f>
        <v>0</v>
      </c>
      <c r="Q79" s="84">
        <f>+B!Q51/E!Q92</f>
        <v>0</v>
      </c>
      <c r="R79" s="84">
        <f>+B!R51/E!R92</f>
        <v>0</v>
      </c>
      <c r="S79" s="84">
        <f>+B!S51/E!S92</f>
        <v>0</v>
      </c>
      <c r="T79" s="84">
        <f>+B!T51/E!T92</f>
        <v>0</v>
      </c>
      <c r="U79" s="84">
        <f>+B!U51/E!U92</f>
        <v>0</v>
      </c>
      <c r="V79" s="84">
        <f>+B!V51/E!V92</f>
        <v>0</v>
      </c>
      <c r="W79" s="84">
        <f>+B!W51/E!W92</f>
        <v>0</v>
      </c>
      <c r="X79" s="84">
        <f>+B!X51/E!X92</f>
        <v>0</v>
      </c>
      <c r="Y79" s="84">
        <f>+B!Y51/E!Y92</f>
        <v>0</v>
      </c>
      <c r="Z79" s="84">
        <f>+B!Z51/E!Z92</f>
        <v>6.2404606203546872E-10</v>
      </c>
    </row>
    <row r="80" spans="4:26" x14ac:dyDescent="0.25">
      <c r="D80" s="96" t="s">
        <v>22</v>
      </c>
      <c r="E80" s="84">
        <f>+B!E52/E!E93</f>
        <v>1.4070763680594415E-5</v>
      </c>
      <c r="F80" s="84">
        <f>+B!F52/E!F93</f>
        <v>1.3999581258088117E-5</v>
      </c>
      <c r="G80" s="84">
        <f>+B!G52/E!G93</f>
        <v>2.145457224068722E-5</v>
      </c>
      <c r="H80" s="84">
        <f>+B!H52/E!H93</f>
        <v>3.1648290354712183E-5</v>
      </c>
      <c r="I80" s="84">
        <f>+B!I52/E!I93</f>
        <v>2.5290094043969311E-5</v>
      </c>
      <c r="J80" s="84">
        <f>+B!J52/E!J93</f>
        <v>4.405281647372737E-5</v>
      </c>
      <c r="K80" s="84">
        <f>+B!K52/E!K93</f>
        <v>6.1283411571420705E-5</v>
      </c>
      <c r="L80" s="84">
        <f>+B!L52/E!L93</f>
        <v>6.4130863269368761E-5</v>
      </c>
      <c r="M80" s="84">
        <f>+B!M52/E!M93</f>
        <v>1.0926384295793825E-4</v>
      </c>
      <c r="N80" s="84">
        <f>+B!N52/E!N93</f>
        <v>6.5027111036961512E-5</v>
      </c>
      <c r="O80" s="84">
        <f>+B!O52/E!O93</f>
        <v>9.8292825308597722E-5</v>
      </c>
      <c r="P80" s="84">
        <f>+B!P52/E!P93</f>
        <v>1.0626991419630497E-4</v>
      </c>
      <c r="Q80" s="84">
        <f>+B!Q52/E!Q93</f>
        <v>7.6632275423746927E-5</v>
      </c>
      <c r="R80" s="84">
        <f>+B!R52/E!R93</f>
        <v>1.0124620897411729E-4</v>
      </c>
      <c r="S80" s="84">
        <f>+B!S52/E!S93</f>
        <v>7.7277759962160651E-5</v>
      </c>
      <c r="T80" s="84">
        <f>+B!T52/E!T93</f>
        <v>8.7838619839998862E-5</v>
      </c>
      <c r="U80" s="84">
        <f>+B!U52/E!U93</f>
        <v>9.3986727774136763E-5</v>
      </c>
      <c r="V80" s="84">
        <f>+B!V52/E!V93</f>
        <v>1.0378125528585597E-4</v>
      </c>
      <c r="W80" s="84">
        <f>+B!W52/E!W93</f>
        <v>1.130575492330748E-4</v>
      </c>
      <c r="X80" s="84">
        <f>+B!X52/E!X93</f>
        <v>1.3189737510722191E-4</v>
      </c>
      <c r="Y80" s="84">
        <f>+B!Y52/E!Y93</f>
        <v>1.2992937741101337E-4</v>
      </c>
      <c r="Z80" s="84">
        <f>+B!Z52/E!Z93</f>
        <v>9.5636351558606408E-5</v>
      </c>
    </row>
    <row r="81" spans="4:26" x14ac:dyDescent="0.25">
      <c r="D81" s="96" t="s">
        <v>23</v>
      </c>
      <c r="E81" s="84">
        <f>+B!E53/E!E94</f>
        <v>5.3081471556132103E-5</v>
      </c>
      <c r="F81" s="84">
        <f>+B!F53/E!F94</f>
        <v>5.5036655663952405E-5</v>
      </c>
      <c r="G81" s="84">
        <f>+B!G53/E!G94</f>
        <v>5.474521328872741E-5</v>
      </c>
      <c r="H81" s="84">
        <f>+B!H53/E!H94</f>
        <v>6.0690933929074731E-5</v>
      </c>
      <c r="I81" s="84">
        <f>+B!I53/E!I94</f>
        <v>4.7479244530986318E-5</v>
      </c>
      <c r="J81" s="84">
        <f>+B!J53/E!J94</f>
        <v>5.4525616812816383E-5</v>
      </c>
      <c r="K81" s="84">
        <f>+B!K53/E!K94</f>
        <v>6.5924182913732339E-5</v>
      </c>
      <c r="L81" s="84">
        <f>+B!L53/E!L94</f>
        <v>5.205964008606456E-5</v>
      </c>
      <c r="M81" s="84">
        <f>+B!M53/E!M94</f>
        <v>3.7951309871250908E-5</v>
      </c>
      <c r="N81" s="84">
        <f>+B!N53/E!N94</f>
        <v>4.0979047252577619E-5</v>
      </c>
      <c r="O81" s="84">
        <f>+B!O53/E!O94</f>
        <v>4.0478669298443864E-5</v>
      </c>
      <c r="P81" s="84">
        <f>+B!P53/E!P94</f>
        <v>5.3402742272130454E-5</v>
      </c>
      <c r="Q81" s="84">
        <f>+B!Q53/E!Q94</f>
        <v>5.0802436668160384E-5</v>
      </c>
      <c r="R81" s="84">
        <f>+B!R53/E!R94</f>
        <v>7.4673881441691576E-5</v>
      </c>
      <c r="S81" s="84">
        <f>+B!S53/E!S94</f>
        <v>4.6106899829061789E-5</v>
      </c>
      <c r="T81" s="84">
        <f>+B!T53/E!T94</f>
        <v>5.9201540595925153E-5</v>
      </c>
      <c r="U81" s="84">
        <f>+B!U53/E!U94</f>
        <v>7.488810856618842E-5</v>
      </c>
      <c r="V81" s="84">
        <f>+B!V53/E!V94</f>
        <v>8.5299020410360492E-5</v>
      </c>
      <c r="W81" s="84">
        <f>+B!W53/E!W94</f>
        <v>9.0102298334646387E-5</v>
      </c>
      <c r="X81" s="84">
        <f>+B!X53/E!X94</f>
        <v>1.1693741406272156E-4</v>
      </c>
      <c r="Y81" s="84">
        <f>+B!Y53/E!Y94</f>
        <v>9.8594479904017131E-5</v>
      </c>
      <c r="Z81" s="84">
        <f>+B!Z53/E!Z94</f>
        <v>9.8054554034252524E-5</v>
      </c>
    </row>
    <row r="82" spans="4:26" x14ac:dyDescent="0.25">
      <c r="D82" s="96" t="s">
        <v>24</v>
      </c>
      <c r="E82" s="84">
        <f>+B!E54/E!E95</f>
        <v>8.7514918678159874E-5</v>
      </c>
      <c r="F82" s="84">
        <f>+B!F54/E!F95</f>
        <v>5.9057693732094327E-5</v>
      </c>
      <c r="G82" s="84">
        <f>+B!G54/E!G95</f>
        <v>1.0302750149282637E-4</v>
      </c>
      <c r="H82" s="84">
        <f>+B!H54/E!H95</f>
        <v>9.8102734625509896E-5</v>
      </c>
      <c r="I82" s="84">
        <f>+B!I54/E!I95</f>
        <v>5.0866512040269869E-5</v>
      </c>
      <c r="J82" s="84">
        <f>+B!J54/E!J95</f>
        <v>6.0280470532152059E-5</v>
      </c>
      <c r="K82" s="84">
        <f>+B!K54/E!K95</f>
        <v>6.0398728691406762E-5</v>
      </c>
      <c r="L82" s="84">
        <f>+B!L54/E!L95</f>
        <v>7.788834533803727E-5</v>
      </c>
      <c r="M82" s="84">
        <f>+B!M54/E!M95</f>
        <v>6.2945627234330231E-5</v>
      </c>
      <c r="N82" s="84">
        <f>+B!N54/E!N95</f>
        <v>1.0161817955993626E-4</v>
      </c>
      <c r="O82" s="84">
        <f>+B!O54/E!O95</f>
        <v>9.8212739566286536E-5</v>
      </c>
      <c r="P82" s="84">
        <f>+B!P54/E!P95</f>
        <v>1.1219969059274705E-4</v>
      </c>
      <c r="Q82" s="84">
        <f>+B!Q54/E!Q95</f>
        <v>1.2849685508975307E-4</v>
      </c>
      <c r="R82" s="84">
        <f>+B!R54/E!R95</f>
        <v>9.9521358200977978E-5</v>
      </c>
      <c r="S82" s="84">
        <f>+B!S54/E!S95</f>
        <v>1.0609813624530607E-4</v>
      </c>
      <c r="T82" s="84">
        <f>+B!T54/E!T95</f>
        <v>1.1922603848044638E-4</v>
      </c>
      <c r="U82" s="84">
        <f>+B!U54/E!U95</f>
        <v>1.3813016709191318E-4</v>
      </c>
      <c r="V82" s="84">
        <f>+B!V54/E!V95</f>
        <v>1.392899519615675E-4</v>
      </c>
      <c r="W82" s="84">
        <f>+B!W54/E!W95</f>
        <v>1.3074145197710811E-4</v>
      </c>
      <c r="X82" s="84">
        <f>+B!X54/E!X95</f>
        <v>1.3584035833387155E-4</v>
      </c>
      <c r="Y82" s="84">
        <f>+B!Y54/E!Y95</f>
        <v>9.9647784790756147E-5</v>
      </c>
      <c r="Z82" s="84">
        <f>+B!Z54/E!Z95</f>
        <v>7.642567610066993E-5</v>
      </c>
    </row>
    <row r="83" spans="4:26" x14ac:dyDescent="0.25">
      <c r="D83" s="96" t="s">
        <v>25</v>
      </c>
      <c r="E83" s="84">
        <f>+B!E55/E!E96</f>
        <v>1.3298949326885162E-5</v>
      </c>
      <c r="F83" s="84">
        <f>+B!F55/E!F96</f>
        <v>1.0041345058937675E-5</v>
      </c>
      <c r="G83" s="84">
        <f>+B!G55/E!G96</f>
        <v>1.2404570045651511E-5</v>
      </c>
      <c r="H83" s="84">
        <f>+B!H55/E!H96</f>
        <v>1.2413106313519081E-5</v>
      </c>
      <c r="I83" s="84">
        <f>+B!I55/E!I96</f>
        <v>9.741178085763679E-6</v>
      </c>
      <c r="J83" s="84">
        <f>+B!J55/E!J96</f>
        <v>9.9321973961774702E-6</v>
      </c>
      <c r="K83" s="84">
        <f>+B!K55/E!K96</f>
        <v>1.485019426008959E-5</v>
      </c>
      <c r="L83" s="84">
        <f>+B!L55/E!L96</f>
        <v>1.3591318900850423E-5</v>
      </c>
      <c r="M83" s="84">
        <f>+B!M55/E!M96</f>
        <v>1.4312223828637338E-5</v>
      </c>
      <c r="N83" s="84">
        <f>+B!N55/E!N96</f>
        <v>1.3759861461484771E-5</v>
      </c>
      <c r="O83" s="84">
        <f>+B!O55/E!O96</f>
        <v>1.00646560723837E-5</v>
      </c>
      <c r="P83" s="84">
        <f>+B!P55/E!P96</f>
        <v>1.2097527121040874E-5</v>
      </c>
      <c r="Q83" s="84">
        <f>+B!Q55/E!Q96</f>
        <v>1.1421170763242503E-5</v>
      </c>
      <c r="R83" s="84">
        <f>+B!R55/E!R96</f>
        <v>1.353491939997395E-5</v>
      </c>
      <c r="S83" s="84">
        <f>+B!S55/E!S96</f>
        <v>1.9142954477647754E-5</v>
      </c>
      <c r="T83" s="84">
        <f>+B!T55/E!T96</f>
        <v>1.8146672117326915E-5</v>
      </c>
      <c r="U83" s="84">
        <f>+B!U55/E!U96</f>
        <v>1.5257806033392339E-5</v>
      </c>
      <c r="V83" s="84">
        <f>+B!V55/E!V96</f>
        <v>1.9129363998880688E-5</v>
      </c>
      <c r="W83" s="84">
        <f>+B!W55/E!W96</f>
        <v>1.6689458890660289E-5</v>
      </c>
      <c r="X83" s="84">
        <f>+B!X55/E!X96</f>
        <v>2.7408835569480732E-5</v>
      </c>
      <c r="Y83" s="84">
        <f>+B!Y55/E!Y96</f>
        <v>3.2781598708507681E-5</v>
      </c>
      <c r="Z83" s="84">
        <f>+B!Z55/E!Z96</f>
        <v>1.5477117676117963E-5</v>
      </c>
    </row>
    <row r="84" spans="4:26" ht="15.75" thickBot="1" x14ac:dyDescent="0.3">
      <c r="D84" s="97" t="s">
        <v>26</v>
      </c>
      <c r="E84" s="85">
        <f>+B!E56/E!E97</f>
        <v>1.2723717643733049E-6</v>
      </c>
      <c r="F84" s="85">
        <f>+B!F56/E!F97</f>
        <v>0</v>
      </c>
      <c r="G84" s="85">
        <f>+B!G56/E!G97</f>
        <v>9.4346209598437689E-7</v>
      </c>
      <c r="H84" s="85">
        <f>+B!H56/E!H97</f>
        <v>1.8679480819053973E-6</v>
      </c>
      <c r="I84" s="85">
        <f>+B!I56/E!I97</f>
        <v>6.1676546504479073E-7</v>
      </c>
      <c r="J84" s="85">
        <f>+B!J56/E!J97</f>
        <v>3.6512328462041207E-7</v>
      </c>
      <c r="K84" s="85">
        <f>+B!K56/E!K97</f>
        <v>2.6405042784021825E-7</v>
      </c>
      <c r="L84" s="85">
        <f>+B!L56/E!L97</f>
        <v>6.0236123282968065E-8</v>
      </c>
      <c r="M84" s="85">
        <f>+B!M56/E!M97</f>
        <v>6.6452078493162444E-8</v>
      </c>
      <c r="N84" s="85">
        <f>+B!N56/E!N97</f>
        <v>6.3047080791025045E-8</v>
      </c>
      <c r="O84" s="85">
        <f>+B!O56/E!O97</f>
        <v>1.9915864797143025E-7</v>
      </c>
      <c r="P84" s="85">
        <f>+B!P56/E!P97</f>
        <v>2.3352747585271098E-7</v>
      </c>
      <c r="Q84" s="85">
        <f>+B!Q56/E!Q97</f>
        <v>1.2264392754280653E-7</v>
      </c>
      <c r="R84" s="85">
        <f>+B!R56/E!R97</f>
        <v>1.8252211594746963E-7</v>
      </c>
      <c r="S84" s="85">
        <f>+B!S56/E!S97</f>
        <v>8.7864575273179911E-8</v>
      </c>
      <c r="T84" s="85">
        <f>+B!T56/E!T97</f>
        <v>1.0740701482195649E-7</v>
      </c>
      <c r="U84" s="85">
        <f>+B!U56/E!U97</f>
        <v>8.9502636453922648E-8</v>
      </c>
      <c r="V84" s="85">
        <f>+B!V56/E!V97</f>
        <v>1.0130469175019246E-7</v>
      </c>
      <c r="W84" s="85">
        <f>+B!W56/E!W97</f>
        <v>5.55445686492813E-8</v>
      </c>
      <c r="X84" s="85">
        <f>+B!X56/E!X97</f>
        <v>1.4917401848540414E-7</v>
      </c>
      <c r="Y84" s="85">
        <f>+B!Y56/E!Y97</f>
        <v>2.8865291631848425E-7</v>
      </c>
      <c r="Z84" s="85">
        <f>+B!Z56/E!Z97</f>
        <v>1.2285444113333771E-7</v>
      </c>
    </row>
    <row r="85" spans="4:26" ht="15.75" thickBot="1" x14ac:dyDescent="0.3"/>
    <row r="86" spans="4:26" ht="15.75" thickBot="1" x14ac:dyDescent="0.3">
      <c r="D86" s="93" t="s">
        <v>15</v>
      </c>
      <c r="E86" s="18">
        <v>1995</v>
      </c>
      <c r="F86" s="10">
        <v>1996</v>
      </c>
      <c r="G86" s="18">
        <v>1997</v>
      </c>
      <c r="H86" s="10">
        <v>1998</v>
      </c>
      <c r="I86" s="18">
        <v>1999</v>
      </c>
      <c r="J86" s="10">
        <v>2000</v>
      </c>
      <c r="K86" s="18">
        <v>2001</v>
      </c>
      <c r="L86" s="10">
        <v>2002</v>
      </c>
      <c r="M86" s="18">
        <v>2003</v>
      </c>
      <c r="N86" s="10">
        <v>2004</v>
      </c>
      <c r="O86" s="18">
        <v>2005</v>
      </c>
      <c r="P86" s="10">
        <v>2006</v>
      </c>
      <c r="Q86" s="18">
        <v>2007</v>
      </c>
      <c r="R86" s="10">
        <v>2008</v>
      </c>
      <c r="S86" s="18">
        <v>2009</v>
      </c>
      <c r="T86" s="10">
        <v>2010</v>
      </c>
      <c r="U86" s="18">
        <v>2011</v>
      </c>
      <c r="V86" s="10">
        <v>2012</v>
      </c>
      <c r="W86" s="18">
        <v>2013</v>
      </c>
      <c r="X86" s="10">
        <v>2014</v>
      </c>
      <c r="Y86" s="18">
        <v>2015</v>
      </c>
      <c r="Z86" s="11">
        <v>2016</v>
      </c>
    </row>
    <row r="87" spans="4:26" ht="15.75" thickBot="1" x14ac:dyDescent="0.3">
      <c r="D87" s="94" t="s">
        <v>16</v>
      </c>
      <c r="E87" s="89">
        <v>5185837994.7740002</v>
      </c>
      <c r="F87" s="89">
        <v>5435982314.3950014</v>
      </c>
      <c r="G87" s="89">
        <v>5645888745.4619999</v>
      </c>
      <c r="H87" s="89">
        <v>5577884607.1859999</v>
      </c>
      <c r="I87" s="89">
        <v>5801694969.6429996</v>
      </c>
      <c r="J87" s="89">
        <v>6594265435.0340004</v>
      </c>
      <c r="K87" s="89">
        <v>6348004815.5559998</v>
      </c>
      <c r="L87" s="89">
        <v>6624165560.4759998</v>
      </c>
      <c r="M87" s="89">
        <v>7733583557.3950014</v>
      </c>
      <c r="N87" s="89">
        <v>9448396991.3780003</v>
      </c>
      <c r="O87" s="89">
        <v>10715481437.195</v>
      </c>
      <c r="P87" s="89">
        <v>12332244613.917999</v>
      </c>
      <c r="Q87" s="89">
        <v>14174008288.851</v>
      </c>
      <c r="R87" s="89">
        <v>16441834704.004999</v>
      </c>
      <c r="S87" s="89">
        <v>12660728890.888</v>
      </c>
      <c r="T87" s="89">
        <v>15379331772.533001</v>
      </c>
      <c r="U87" s="89">
        <v>18341013262.229</v>
      </c>
      <c r="V87" s="89">
        <v>18477492226.759998</v>
      </c>
      <c r="W87" s="89">
        <v>18813165108.542</v>
      </c>
      <c r="X87" s="89">
        <v>18852665293.051998</v>
      </c>
      <c r="Y87" s="89">
        <v>16536669673.905001</v>
      </c>
      <c r="Z87" s="89">
        <v>16039724349.639999</v>
      </c>
    </row>
    <row r="88" spans="4:26" x14ac:dyDescent="0.25">
      <c r="D88" s="95" t="s">
        <v>17</v>
      </c>
      <c r="E88" s="90">
        <v>374937067.36799997</v>
      </c>
      <c r="F88" s="90">
        <v>400969190.87300003</v>
      </c>
      <c r="G88" s="90">
        <v>388654799.676</v>
      </c>
      <c r="H88" s="90">
        <v>380069642.34899998</v>
      </c>
      <c r="I88" s="90">
        <v>373207094.30599999</v>
      </c>
      <c r="J88" s="90">
        <v>361796271.81099999</v>
      </c>
      <c r="K88" s="90">
        <v>372238129.93599999</v>
      </c>
      <c r="L88" s="90">
        <v>391665732.61000001</v>
      </c>
      <c r="M88" s="90">
        <v>451090188.05199999</v>
      </c>
      <c r="N88" s="90">
        <v>515885142.66000003</v>
      </c>
      <c r="O88" s="90">
        <v>565193555.04799998</v>
      </c>
      <c r="P88" s="90">
        <v>617932729.78299999</v>
      </c>
      <c r="Q88" s="90">
        <v>733500701.98000002</v>
      </c>
      <c r="R88" s="90">
        <v>886562635.68700004</v>
      </c>
      <c r="S88" s="90">
        <v>794492106.472</v>
      </c>
      <c r="T88" s="90">
        <v>884483144.96000004</v>
      </c>
      <c r="U88" s="90">
        <v>1061877481.518</v>
      </c>
      <c r="V88" s="90">
        <v>1057534613.73</v>
      </c>
      <c r="W88" s="90">
        <v>1114251466.625</v>
      </c>
      <c r="X88" s="90">
        <v>1149338664.1500001</v>
      </c>
      <c r="Y88" s="90">
        <v>1055417245.096</v>
      </c>
      <c r="Z88" s="90">
        <v>1054601344.045</v>
      </c>
    </row>
    <row r="89" spans="4:26" x14ac:dyDescent="0.25">
      <c r="D89" s="96" t="s">
        <v>18</v>
      </c>
      <c r="E89" s="91">
        <v>51895723.129000001</v>
      </c>
      <c r="F89" s="91">
        <v>56473331.226000004</v>
      </c>
      <c r="G89" s="91">
        <v>57937298.809</v>
      </c>
      <c r="H89" s="91">
        <v>57410915.32</v>
      </c>
      <c r="I89" s="91">
        <v>58468416.288000003</v>
      </c>
      <c r="J89" s="91">
        <v>57791047.903999999</v>
      </c>
      <c r="K89" s="91">
        <v>60493693.848999999</v>
      </c>
      <c r="L89" s="91">
        <v>64736252.715000004</v>
      </c>
      <c r="M89" s="91">
        <v>73188136.008000001</v>
      </c>
      <c r="N89" s="91">
        <v>82773274.930000007</v>
      </c>
      <c r="O89" s="91">
        <v>89185570.204999998</v>
      </c>
      <c r="P89" s="91">
        <v>96194641.672999993</v>
      </c>
      <c r="Q89" s="91">
        <v>111762395.83499999</v>
      </c>
      <c r="R89" s="91">
        <v>122893249.376</v>
      </c>
      <c r="S89" s="91">
        <v>114892262.829</v>
      </c>
      <c r="T89" s="91">
        <v>120341860.94599999</v>
      </c>
      <c r="U89" s="91">
        <v>141425790.088</v>
      </c>
      <c r="V89" s="91">
        <v>143253336.13100001</v>
      </c>
      <c r="W89" s="91">
        <v>147983141.77700001</v>
      </c>
      <c r="X89" s="91">
        <v>147605006.29699999</v>
      </c>
      <c r="Y89" s="91">
        <v>140133919.516</v>
      </c>
      <c r="Z89" s="91">
        <v>143776217.28299999</v>
      </c>
    </row>
    <row r="90" spans="4:26" x14ac:dyDescent="0.25">
      <c r="D90" s="96" t="s">
        <v>19</v>
      </c>
      <c r="E90" s="91">
        <v>238987848.70199999</v>
      </c>
      <c r="F90" s="91">
        <v>228744409.352</v>
      </c>
      <c r="G90" s="91">
        <v>231655125.78400001</v>
      </c>
      <c r="H90" s="91">
        <v>209081428.61700001</v>
      </c>
      <c r="I90" s="91">
        <v>204143503.125</v>
      </c>
      <c r="J90" s="91">
        <v>227731792.09599999</v>
      </c>
      <c r="K90" s="91">
        <v>215516403.17300001</v>
      </c>
      <c r="L90" s="91">
        <v>217733749.84999999</v>
      </c>
      <c r="M90" s="91">
        <v>258672146.472</v>
      </c>
      <c r="N90" s="91">
        <v>339048827.09600002</v>
      </c>
      <c r="O90" s="91">
        <v>384051085.58700001</v>
      </c>
      <c r="P90" s="91">
        <v>455430960.11900002</v>
      </c>
      <c r="Q90" s="91">
        <v>561887290.36300004</v>
      </c>
      <c r="R90" s="91">
        <v>677806721.22599995</v>
      </c>
      <c r="S90" s="91">
        <v>477621016.41500002</v>
      </c>
      <c r="T90" s="91">
        <v>686193490.745</v>
      </c>
      <c r="U90" s="91">
        <v>882036483.69400001</v>
      </c>
      <c r="V90" s="91">
        <v>817715610.852</v>
      </c>
      <c r="W90" s="91">
        <v>817894390.43900001</v>
      </c>
      <c r="X90" s="91">
        <v>796726599.35399997</v>
      </c>
      <c r="Y90" s="91">
        <v>643431857.81799996</v>
      </c>
      <c r="Z90" s="91">
        <v>660130082.06299996</v>
      </c>
    </row>
    <row r="91" spans="4:26" x14ac:dyDescent="0.25">
      <c r="D91" s="96" t="s">
        <v>20</v>
      </c>
      <c r="E91" s="91">
        <v>378515312.89300001</v>
      </c>
      <c r="F91" s="91">
        <v>457188123.75099999</v>
      </c>
      <c r="G91" s="91">
        <v>469922827.83099997</v>
      </c>
      <c r="H91" s="91">
        <v>354526777.06999999</v>
      </c>
      <c r="I91" s="91">
        <v>416343360.57700002</v>
      </c>
      <c r="J91" s="91">
        <v>659798595.43900001</v>
      </c>
      <c r="K91" s="91">
        <v>613683136.58299994</v>
      </c>
      <c r="L91" s="91">
        <v>610201948.04999995</v>
      </c>
      <c r="M91" s="91">
        <v>769603573.87699997</v>
      </c>
      <c r="N91" s="91">
        <v>1031654114.244</v>
      </c>
      <c r="O91" s="91">
        <v>1423233441.3940001</v>
      </c>
      <c r="P91" s="91">
        <v>1783365682.2179999</v>
      </c>
      <c r="Q91" s="91">
        <v>1991157502.6600001</v>
      </c>
      <c r="R91" s="91">
        <v>2856793858.2280002</v>
      </c>
      <c r="S91" s="91">
        <v>1805801077.177</v>
      </c>
      <c r="T91" s="91">
        <v>2358161187.3730001</v>
      </c>
      <c r="U91" s="91">
        <v>3227264164.0300002</v>
      </c>
      <c r="V91" s="91">
        <v>3364087296.1659999</v>
      </c>
      <c r="W91" s="91">
        <v>3256896565.164</v>
      </c>
      <c r="X91" s="91">
        <v>3047831428.6799998</v>
      </c>
      <c r="Y91" s="91">
        <v>1859134420.7249999</v>
      </c>
      <c r="Z91" s="91">
        <v>1549018683.1689999</v>
      </c>
    </row>
    <row r="92" spans="4:26" x14ac:dyDescent="0.25">
      <c r="D92" s="96" t="s">
        <v>21</v>
      </c>
      <c r="E92" s="91">
        <v>27374036.068</v>
      </c>
      <c r="F92" s="91">
        <v>25922719.379999999</v>
      </c>
      <c r="G92" s="91">
        <v>27266380.322999999</v>
      </c>
      <c r="H92" s="91">
        <v>29130436.153999999</v>
      </c>
      <c r="I92" s="91">
        <v>26761622.077</v>
      </c>
      <c r="J92" s="91">
        <v>21682464.346999999</v>
      </c>
      <c r="K92" s="91">
        <v>20977696.458999999</v>
      </c>
      <c r="L92" s="91">
        <v>26059776.247000001</v>
      </c>
      <c r="M92" s="91">
        <v>33489985.388999999</v>
      </c>
      <c r="N92" s="91">
        <v>40193650.880000003</v>
      </c>
      <c r="O92" s="91">
        <v>41773206.733999997</v>
      </c>
      <c r="P92" s="91">
        <v>47236085.321000002</v>
      </c>
      <c r="Q92" s="91">
        <v>61557639.332000002</v>
      </c>
      <c r="R92" s="91">
        <v>91757064.356999993</v>
      </c>
      <c r="S92" s="91">
        <v>68519993.672999993</v>
      </c>
      <c r="T92" s="91">
        <v>82034839.270999998</v>
      </c>
      <c r="U92" s="91">
        <v>114271754.469</v>
      </c>
      <c r="V92" s="91">
        <v>110108166.134</v>
      </c>
      <c r="W92" s="91">
        <v>102267229.84100001</v>
      </c>
      <c r="X92" s="91">
        <v>100664816.031</v>
      </c>
      <c r="Y92" s="91">
        <v>89717778.846000001</v>
      </c>
      <c r="Z92" s="91">
        <v>94544303.040000007</v>
      </c>
    </row>
    <row r="93" spans="4:26" x14ac:dyDescent="0.25">
      <c r="D93" s="96" t="s">
        <v>22</v>
      </c>
      <c r="E93" s="91">
        <v>506638314.86500001</v>
      </c>
      <c r="F93" s="91">
        <v>520514282.93900001</v>
      </c>
      <c r="G93" s="91">
        <v>541016705.89300001</v>
      </c>
      <c r="H93" s="91">
        <v>549147104.16299999</v>
      </c>
      <c r="I93" s="91">
        <v>573244922.49000001</v>
      </c>
      <c r="J93" s="91">
        <v>614865363.17499995</v>
      </c>
      <c r="K93" s="91">
        <v>637599457.96200001</v>
      </c>
      <c r="L93" s="91">
        <v>707485190.23399997</v>
      </c>
      <c r="M93" s="91">
        <v>841936010.20799994</v>
      </c>
      <c r="N93" s="91">
        <v>1023037252.296</v>
      </c>
      <c r="O93" s="91">
        <v>1161973324.517</v>
      </c>
      <c r="P93" s="91">
        <v>1303085280.9779999</v>
      </c>
      <c r="Q93" s="91">
        <v>1522774070.7780001</v>
      </c>
      <c r="R93" s="91">
        <v>1749457602.3610001</v>
      </c>
      <c r="S93" s="91">
        <v>1490181936.645</v>
      </c>
      <c r="T93" s="91">
        <v>1755270327.3440001</v>
      </c>
      <c r="U93" s="91">
        <v>2061417059.4979999</v>
      </c>
      <c r="V93" s="91">
        <v>2018671362.405</v>
      </c>
      <c r="W93" s="91">
        <v>2072849699.9070001</v>
      </c>
      <c r="X93" s="91">
        <v>2117347132.7460001</v>
      </c>
      <c r="Y93" s="91">
        <v>1935317993.5940001</v>
      </c>
      <c r="Z93" s="91">
        <v>1905827136.1210001</v>
      </c>
    </row>
    <row r="94" spans="4:26" x14ac:dyDescent="0.25">
      <c r="D94" s="96" t="s">
        <v>23</v>
      </c>
      <c r="E94" s="91">
        <v>826618907.00600004</v>
      </c>
      <c r="F94" s="91">
        <v>825978858.11899996</v>
      </c>
      <c r="G94" s="91">
        <v>849385274.19299996</v>
      </c>
      <c r="H94" s="91">
        <v>844210505.30999994</v>
      </c>
      <c r="I94" s="91">
        <v>833351465.27400005</v>
      </c>
      <c r="J94" s="91">
        <v>906673741.44000006</v>
      </c>
      <c r="K94" s="91">
        <v>864727289.44700003</v>
      </c>
      <c r="L94" s="91">
        <v>910515687.80799997</v>
      </c>
      <c r="M94" s="91">
        <v>1048615005.253</v>
      </c>
      <c r="N94" s="91">
        <v>1311498524.325</v>
      </c>
      <c r="O94" s="91">
        <v>1474091219.75</v>
      </c>
      <c r="P94" s="91">
        <v>1712051949.207</v>
      </c>
      <c r="Q94" s="91">
        <v>2014017864.3069999</v>
      </c>
      <c r="R94" s="91">
        <v>2233113931.947</v>
      </c>
      <c r="S94" s="91">
        <v>1585453918.4159999</v>
      </c>
      <c r="T94" s="91">
        <v>1963422063.513</v>
      </c>
      <c r="U94" s="91">
        <v>2346959609.0100002</v>
      </c>
      <c r="V94" s="91">
        <v>2214985612.8600001</v>
      </c>
      <c r="W94" s="91">
        <v>2238873832.6160002</v>
      </c>
      <c r="X94" s="91">
        <v>2318635572.4829998</v>
      </c>
      <c r="Y94" s="91">
        <v>2048797977.2969999</v>
      </c>
      <c r="Z94" s="91">
        <v>1969333131.9679999</v>
      </c>
    </row>
    <row r="95" spans="4:26" x14ac:dyDescent="0.25">
      <c r="D95" s="96" t="s">
        <v>24</v>
      </c>
      <c r="E95" s="91">
        <v>1918237981.9990001</v>
      </c>
      <c r="F95" s="91">
        <v>2054015494.582</v>
      </c>
      <c r="G95" s="91">
        <v>2169854347.2449999</v>
      </c>
      <c r="H95" s="91">
        <v>2238108681.0489998</v>
      </c>
      <c r="I95" s="91">
        <v>2377370123.2800002</v>
      </c>
      <c r="J95" s="91">
        <v>2657948396.6459999</v>
      </c>
      <c r="K95" s="91">
        <v>2523542884.1350002</v>
      </c>
      <c r="L95" s="91">
        <v>2619127304.7930002</v>
      </c>
      <c r="M95" s="91">
        <v>3001245968.9489999</v>
      </c>
      <c r="N95" s="91">
        <v>3629109364.0630002</v>
      </c>
      <c r="O95" s="91">
        <v>4010502606.2750001</v>
      </c>
      <c r="P95" s="91">
        <v>4549070040.243</v>
      </c>
      <c r="Q95" s="91">
        <v>5112907779.2690001</v>
      </c>
      <c r="R95" s="91">
        <v>5504864030.2279997</v>
      </c>
      <c r="S95" s="91">
        <v>4319963132.4370003</v>
      </c>
      <c r="T95" s="91">
        <v>5300195511.4329996</v>
      </c>
      <c r="U95" s="91">
        <v>5973432519.2770004</v>
      </c>
      <c r="V95" s="91">
        <v>6041381328.2969999</v>
      </c>
      <c r="W95" s="91">
        <v>6232733533.835</v>
      </c>
      <c r="X95" s="91">
        <v>6413092755.9750004</v>
      </c>
      <c r="Y95" s="91">
        <v>6136971978.6960001</v>
      </c>
      <c r="Z95" s="91">
        <v>6093055956.5690002</v>
      </c>
    </row>
    <row r="96" spans="4:26" x14ac:dyDescent="0.25">
      <c r="D96" s="96" t="s">
        <v>25</v>
      </c>
      <c r="E96" s="91">
        <v>651751487.04999995</v>
      </c>
      <c r="F96" s="91">
        <v>697032216.19400001</v>
      </c>
      <c r="G96" s="91">
        <v>729300730.83599997</v>
      </c>
      <c r="H96" s="91">
        <v>738620516.76900005</v>
      </c>
      <c r="I96" s="91">
        <v>771408954.21899998</v>
      </c>
      <c r="J96" s="91">
        <v>827652298.08700001</v>
      </c>
      <c r="K96" s="91">
        <v>824282752.50899994</v>
      </c>
      <c r="L96" s="91">
        <v>865606059.70799994</v>
      </c>
      <c r="M96" s="91">
        <v>992117379.52199996</v>
      </c>
      <c r="N96" s="91">
        <v>1151989287.4189999</v>
      </c>
      <c r="O96" s="91">
        <v>1265070650.0480001</v>
      </c>
      <c r="P96" s="91">
        <v>1394981704.207</v>
      </c>
      <c r="Q96" s="91">
        <v>1579680960.385</v>
      </c>
      <c r="R96" s="91">
        <v>1707897130.148</v>
      </c>
      <c r="S96" s="91">
        <v>1469363103.425</v>
      </c>
      <c r="T96" s="91">
        <v>1676674643.3329999</v>
      </c>
      <c r="U96" s="91">
        <v>1894801057.0280001</v>
      </c>
      <c r="V96" s="91">
        <v>1898635574.1949999</v>
      </c>
      <c r="W96" s="91">
        <v>1961665097.382</v>
      </c>
      <c r="X96" s="91">
        <v>2047559366.677</v>
      </c>
      <c r="Y96" s="91">
        <v>1961572758.296</v>
      </c>
      <c r="Z96" s="91">
        <v>1956593316.256</v>
      </c>
    </row>
    <row r="97" spans="4:26" ht="15.75" thickBot="1" x14ac:dyDescent="0.3">
      <c r="D97" s="97" t="s">
        <v>26</v>
      </c>
      <c r="E97" s="92">
        <v>165082254.95199999</v>
      </c>
      <c r="F97" s="92">
        <v>149195130.095</v>
      </c>
      <c r="G97" s="92">
        <v>167437569.21700001</v>
      </c>
      <c r="H97" s="92">
        <v>164229403.896</v>
      </c>
      <c r="I97" s="92">
        <v>162299943.28999999</v>
      </c>
      <c r="J97" s="92">
        <v>258131989.85100001</v>
      </c>
      <c r="K97" s="92">
        <v>214648392.97400001</v>
      </c>
      <c r="L97" s="92">
        <v>210670928.14700001</v>
      </c>
      <c r="M97" s="92">
        <v>263603492.88100001</v>
      </c>
      <c r="N97" s="92">
        <v>323139465.68800002</v>
      </c>
      <c r="O97" s="92">
        <v>298360129.50099999</v>
      </c>
      <c r="P97" s="92">
        <v>372607119.065</v>
      </c>
      <c r="Q97" s="92">
        <v>484606137.38300002</v>
      </c>
      <c r="R97" s="92">
        <v>610534232.64100003</v>
      </c>
      <c r="S97" s="92">
        <v>534356421.27700001</v>
      </c>
      <c r="T97" s="92">
        <v>552487191.81299996</v>
      </c>
      <c r="U97" s="92">
        <v>637456082.41799998</v>
      </c>
      <c r="V97" s="92">
        <v>810919993.74100006</v>
      </c>
      <c r="W97" s="92">
        <v>867573575.09200001</v>
      </c>
      <c r="X97" s="92">
        <v>713656446.88600004</v>
      </c>
      <c r="Y97" s="92">
        <v>666104477.48899996</v>
      </c>
      <c r="Z97" s="92">
        <v>608085465.29400003</v>
      </c>
    </row>
    <row r="99" spans="4:26" ht="15.75" thickBot="1" x14ac:dyDescent="0.3"/>
    <row r="100" spans="4:26" ht="15.75" thickBot="1" x14ac:dyDescent="0.3">
      <c r="D100" s="93" t="s">
        <v>15</v>
      </c>
      <c r="E100" s="18">
        <v>1995</v>
      </c>
      <c r="F100" s="10">
        <v>1996</v>
      </c>
      <c r="G100" s="18">
        <v>1997</v>
      </c>
      <c r="H100" s="10">
        <v>1998</v>
      </c>
      <c r="I100" s="18">
        <v>1999</v>
      </c>
      <c r="J100" s="10">
        <v>2000</v>
      </c>
      <c r="K100" s="18">
        <v>2001</v>
      </c>
      <c r="L100" s="10">
        <v>2002</v>
      </c>
      <c r="M100" s="18">
        <v>2003</v>
      </c>
      <c r="N100" s="10">
        <v>2004</v>
      </c>
      <c r="O100" s="18">
        <v>2005</v>
      </c>
      <c r="P100" s="10">
        <v>2006</v>
      </c>
      <c r="Q100" s="18">
        <v>2007</v>
      </c>
      <c r="R100" s="10">
        <v>2008</v>
      </c>
      <c r="S100" s="18">
        <v>2009</v>
      </c>
      <c r="T100" s="10">
        <v>2010</v>
      </c>
      <c r="U100" s="18">
        <v>2011</v>
      </c>
      <c r="V100" s="10">
        <v>2012</v>
      </c>
      <c r="W100" s="18">
        <v>2013</v>
      </c>
      <c r="X100" s="10">
        <v>2014</v>
      </c>
      <c r="Y100" s="18">
        <v>2015</v>
      </c>
      <c r="Z100" s="11">
        <v>2016</v>
      </c>
    </row>
    <row r="101" spans="4:26" ht="15.75" thickBot="1" x14ac:dyDescent="0.3">
      <c r="D101" s="94" t="s">
        <v>16</v>
      </c>
      <c r="E101" s="82">
        <f>+(A!D46+B!E46)/(E!E60+E!E87)</f>
        <v>2.6620171362552142E-5</v>
      </c>
      <c r="F101" s="82">
        <f>+(A!E46+B!F46)/(E!F60+E!F87)</f>
        <v>1.9701719442189996E-5</v>
      </c>
      <c r="G101" s="82">
        <f>+(A!F46+B!G46)/(E!G60+E!G87)</f>
        <v>3.0558693548888277E-5</v>
      </c>
      <c r="H101" s="82">
        <f>+(A!G46+B!H46)/(E!H60+E!H87)</f>
        <v>3.0324555494002823E-5</v>
      </c>
      <c r="I101" s="82">
        <f>+(A!H46+B!I46)/(E!I60+E!I87)</f>
        <v>2.0125994343782166E-5</v>
      </c>
      <c r="J101" s="82">
        <f>+(A!I46+B!J46)/(E!J60+E!J87)</f>
        <v>2.2664206041519128E-5</v>
      </c>
      <c r="K101" s="82">
        <f>+(A!J46+B!K46)/(E!K60+E!K87)</f>
        <v>2.4823309097321817E-5</v>
      </c>
      <c r="L101" s="82">
        <f>+(A!K46+B!L46)/(E!L60+E!L87)</f>
        <v>2.7416747477524992E-5</v>
      </c>
      <c r="M101" s="82">
        <f>+(A!L46+B!M46)/(E!M60+E!M87)</f>
        <v>2.7138874430385075E-5</v>
      </c>
      <c r="N101" s="82">
        <f>+(A!M46+B!N46)/(E!N60+E!N87)</f>
        <v>3.2193062991342612E-5</v>
      </c>
      <c r="O101" s="82">
        <f>+(A!N46+B!O46)/(E!O60+E!O87)</f>
        <v>3.4459257467863744E-5</v>
      </c>
      <c r="P101" s="82">
        <f>+(A!O46+B!P46)/(E!P60+E!P87)</f>
        <v>3.9338097465212017E-5</v>
      </c>
      <c r="Q101" s="82">
        <f>+(A!P46+B!Q46)/(E!Q60+E!Q87)</f>
        <v>3.5764386200477236E-5</v>
      </c>
      <c r="R101" s="82">
        <f>+(A!Q46+B!R46)/(E!R60+E!R87)</f>
        <v>3.170202578231504E-5</v>
      </c>
      <c r="S101" s="82">
        <f>+(A!R46+B!S46)/(E!S60+E!S87)</f>
        <v>3.12513213352036E-5</v>
      </c>
      <c r="T101" s="82">
        <f>+(A!S46+B!T46)/(E!T60+E!T87)</f>
        <v>4.2873340405702494E-5</v>
      </c>
      <c r="U101" s="82">
        <f>+(A!T46+B!U46)/(E!U60+E!U87)</f>
        <v>4.1182233589366606E-5</v>
      </c>
      <c r="V101" s="82">
        <f>+(A!U46+B!V46)/(E!V60+E!V87)</f>
        <v>4.3967688782151074E-5</v>
      </c>
      <c r="W101" s="82">
        <f>+(A!V46+B!W46)/(E!W60+E!W87)</f>
        <v>4.0385211101244043E-5</v>
      </c>
      <c r="X101" s="82">
        <f>+(A!W46+B!X46)/(E!X60+E!X87)</f>
        <v>5.3418504705552405E-5</v>
      </c>
      <c r="Y101" s="82">
        <f>+(A!X46+B!Y46)/(E!Y60+E!Y87)</f>
        <v>4.1875188038987262E-5</v>
      </c>
      <c r="Z101" s="82">
        <f>+(A!Y46+B!Z46)/(E!Z60+E!Z87)</f>
        <v>4.0377863913275678E-5</v>
      </c>
    </row>
    <row r="102" spans="4:26" x14ac:dyDescent="0.25">
      <c r="D102" s="95" t="s">
        <v>17</v>
      </c>
      <c r="E102" s="83">
        <f>+(A!D47+B!E47)/(E!E61+E!E88)</f>
        <v>4.1883994910287041E-5</v>
      </c>
      <c r="F102" s="83">
        <f>+(A!E47+B!F47)/(E!F61+E!F88)</f>
        <v>2.0305163304935079E-5</v>
      </c>
      <c r="G102" s="83">
        <f>+(A!F47+B!G47)/(E!G61+E!G88)</f>
        <v>3.4124747575161274E-5</v>
      </c>
      <c r="H102" s="83">
        <f>+(A!G47+B!H47)/(E!H61+E!H88)</f>
        <v>2.4061197551238005E-5</v>
      </c>
      <c r="I102" s="83">
        <f>+(A!H47+B!I47)/(E!I61+E!I88)</f>
        <v>2.6173523578297944E-5</v>
      </c>
      <c r="J102" s="83">
        <f>+(A!I47+B!J47)/(E!J61+E!J88)</f>
        <v>2.285027640651379E-5</v>
      </c>
      <c r="K102" s="83">
        <f>+(A!J47+B!K47)/(E!K61+E!K88)</f>
        <v>1.4270172540805872E-5</v>
      </c>
      <c r="L102" s="83">
        <f>+(A!K47+B!L47)/(E!L61+E!L88)</f>
        <v>1.2677782207697869E-5</v>
      </c>
      <c r="M102" s="83">
        <f>+(A!L47+B!M47)/(E!M61+E!M88)</f>
        <v>1.2464593080060753E-5</v>
      </c>
      <c r="N102" s="83">
        <f>+(A!M47+B!N47)/(E!N61+E!N88)</f>
        <v>1.5276284338268212E-5</v>
      </c>
      <c r="O102" s="83">
        <f>+(A!N47+B!O47)/(E!O61+E!O88)</f>
        <v>2.8606781238730083E-5</v>
      </c>
      <c r="P102" s="83">
        <f>+(A!O47+B!P47)/(E!P61+E!P88)</f>
        <v>2.5772530976746126E-5</v>
      </c>
      <c r="Q102" s="83">
        <f>+(A!P47+B!Q47)/(E!Q61+E!Q88)</f>
        <v>2.2418287894684652E-5</v>
      </c>
      <c r="R102" s="83">
        <f>+(A!Q47+B!R47)/(E!R61+E!R88)</f>
        <v>2.461027897749574E-5</v>
      </c>
      <c r="S102" s="83">
        <f>+(A!R47+B!S47)/(E!S61+E!S88)</f>
        <v>3.328431760303548E-5</v>
      </c>
      <c r="T102" s="83">
        <f>+(A!S47+B!T47)/(E!T61+E!T88)</f>
        <v>4.057542500447337E-5</v>
      </c>
      <c r="U102" s="83">
        <f>+(A!T47+B!U47)/(E!U61+E!U88)</f>
        <v>4.9950370142010556E-5</v>
      </c>
      <c r="V102" s="83">
        <f>+(A!U47+B!V47)/(E!V61+E!V88)</f>
        <v>3.1628778808960915E-5</v>
      </c>
      <c r="W102" s="83">
        <f>+(A!V47+B!W47)/(E!W61+E!W88)</f>
        <v>2.7160459922649042E-5</v>
      </c>
      <c r="X102" s="83">
        <f>+(A!W47+B!X47)/(E!X61+E!X88)</f>
        <v>3.8155288589145375E-5</v>
      </c>
      <c r="Y102" s="83">
        <f>+(A!X47+B!Y47)/(E!Y61+E!Y88)</f>
        <v>3.6965873760694348E-5</v>
      </c>
      <c r="Z102" s="83">
        <f>+(A!Y47+B!Z47)/(E!Z61+E!Z88)</f>
        <v>4.7431229031368856E-5</v>
      </c>
    </row>
    <row r="103" spans="4:26" x14ac:dyDescent="0.25">
      <c r="D103" s="96" t="s">
        <v>18</v>
      </c>
      <c r="E103" s="84">
        <f>+(A!D48+B!E48)/(E!E62+E!E89)</f>
        <v>0</v>
      </c>
      <c r="F103" s="84">
        <f>+(A!E48+B!F48)/(E!F62+E!F89)</f>
        <v>0</v>
      </c>
      <c r="G103" s="84">
        <f>+(A!F48+B!G48)/(E!G62+E!G89)</f>
        <v>4.4953751105399986E-9</v>
      </c>
      <c r="H103" s="84">
        <f>+(A!G48+B!H48)/(E!H62+E!H89)</f>
        <v>0</v>
      </c>
      <c r="I103" s="84">
        <f>+(A!H48+B!I48)/(E!I62+E!I89)</f>
        <v>0</v>
      </c>
      <c r="J103" s="84">
        <f>+(A!I48+B!J48)/(E!J62+E!J89)</f>
        <v>7.0719123778692366E-8</v>
      </c>
      <c r="K103" s="84">
        <f>+(A!J48+B!K48)/(E!K62+E!K89)</f>
        <v>0</v>
      </c>
      <c r="L103" s="84">
        <f>+(A!K48+B!L48)/(E!L62+E!L89)</f>
        <v>0</v>
      </c>
      <c r="M103" s="84">
        <f>+(A!L48+B!M48)/(E!M62+E!M89)</f>
        <v>1.2766982170218916E-9</v>
      </c>
      <c r="N103" s="84">
        <f>+(A!M48+B!N48)/(E!N62+E!N89)</f>
        <v>1.429891173937179E-8</v>
      </c>
      <c r="O103" s="84">
        <f>+(A!N48+B!O48)/(E!O62+E!O89)</f>
        <v>0</v>
      </c>
      <c r="P103" s="84">
        <f>+(A!O48+B!P48)/(E!P62+E!P89)</f>
        <v>7.9591416015178044E-9</v>
      </c>
      <c r="Q103" s="84">
        <f>+(A!P48+B!Q48)/(E!Q62+E!Q89)</f>
        <v>1.4840804454146736E-7</v>
      </c>
      <c r="R103" s="84">
        <f>+(A!Q48+B!R48)/(E!R62+E!R89)</f>
        <v>1.3306428983569133E-7</v>
      </c>
      <c r="S103" s="84">
        <f>+(A!R48+B!S48)/(E!S62+E!S89)</f>
        <v>2.4196728604155934E-7</v>
      </c>
      <c r="T103" s="84">
        <f>+(A!S48+B!T48)/(E!T62+E!T89)</f>
        <v>6.2390988356279932E-7</v>
      </c>
      <c r="U103" s="84">
        <f>+(A!T48+B!U48)/(E!U62+E!U89)</f>
        <v>2.5150278199898633E-6</v>
      </c>
      <c r="V103" s="84">
        <f>+(A!U48+B!V48)/(E!V62+E!V89)</f>
        <v>3.2229110453504309E-6</v>
      </c>
      <c r="W103" s="84">
        <f>+(A!V48+B!W48)/(E!W62+E!W89)</f>
        <v>4.7257224508254864E-6</v>
      </c>
      <c r="X103" s="84">
        <f>+(A!W48+B!X48)/(E!X62+E!X89)</f>
        <v>6.0670681024714912E-6</v>
      </c>
      <c r="Y103" s="84">
        <f>+(A!X48+B!Y48)/(E!Y62+E!Y89)</f>
        <v>8.2535312319302261E-6</v>
      </c>
      <c r="Z103" s="84">
        <f>+(A!Y48+B!Z48)/(E!Z62+E!Z89)</f>
        <v>6.6686187572166475E-6</v>
      </c>
    </row>
    <row r="104" spans="4:26" x14ac:dyDescent="0.25">
      <c r="D104" s="96" t="s">
        <v>19</v>
      </c>
      <c r="E104" s="84">
        <f>+(A!D49+B!E49)/(E!E63+E!E90)</f>
        <v>1.0556403289053504E-5</v>
      </c>
      <c r="F104" s="84">
        <f>+(A!E49+B!F49)/(E!F63+E!F90)</f>
        <v>5.2781867459860033E-6</v>
      </c>
      <c r="G104" s="84">
        <f>+(A!F49+B!G49)/(E!G63+E!G90)</f>
        <v>3.9028076590265901E-6</v>
      </c>
      <c r="H104" s="84">
        <f>+(A!G49+B!H49)/(E!H63+E!H90)</f>
        <v>3.368527367508525E-6</v>
      </c>
      <c r="I104" s="84">
        <f>+(A!H49+B!I49)/(E!I63+E!I90)</f>
        <v>2.019022313306244E-5</v>
      </c>
      <c r="J104" s="84">
        <f>+(A!I49+B!J49)/(E!J63+E!J90)</f>
        <v>1.4225723770865049E-5</v>
      </c>
      <c r="K104" s="84">
        <f>+(A!J49+B!K49)/(E!K63+E!K90)</f>
        <v>1.8944025362362272E-5</v>
      </c>
      <c r="L104" s="84">
        <f>+(A!K49+B!L49)/(E!L63+E!L90)</f>
        <v>1.1719450039523743E-5</v>
      </c>
      <c r="M104" s="84">
        <f>+(A!L49+B!M49)/(E!M63+E!M90)</f>
        <v>9.6457434373964679E-6</v>
      </c>
      <c r="N104" s="84">
        <f>+(A!M49+B!N49)/(E!N63+E!N90)</f>
        <v>9.2972438425244033E-6</v>
      </c>
      <c r="O104" s="84">
        <f>+(A!N49+B!O49)/(E!O63+E!O90)</f>
        <v>1.0506706890783907E-5</v>
      </c>
      <c r="P104" s="84">
        <f>+(A!O49+B!P49)/(E!P63+E!P90)</f>
        <v>3.3725971997360034E-5</v>
      </c>
      <c r="Q104" s="84">
        <f>+(A!P49+B!Q49)/(E!Q63+E!Q90)</f>
        <v>4.005396438444214E-5</v>
      </c>
      <c r="R104" s="84">
        <f>+(A!Q49+B!R49)/(E!R63+E!R90)</f>
        <v>2.7969905913466685E-5</v>
      </c>
      <c r="S104" s="84">
        <f>+(A!R49+B!S49)/(E!S63+E!S90)</f>
        <v>3.0355612411510013E-5</v>
      </c>
      <c r="T104" s="84">
        <f>+(A!S49+B!T49)/(E!T63+E!T90)</f>
        <v>4.74772826347289E-5</v>
      </c>
      <c r="U104" s="84">
        <f>+(A!T49+B!U49)/(E!U63+E!U90)</f>
        <v>4.2956913210853041E-5</v>
      </c>
      <c r="V104" s="84">
        <f>+(A!U49+B!V49)/(E!V63+E!V90)</f>
        <v>2.8671682960454104E-5</v>
      </c>
      <c r="W104" s="84">
        <f>+(A!V49+B!W49)/(E!W63+E!W90)</f>
        <v>2.345719003626502E-5</v>
      </c>
      <c r="X104" s="84">
        <f>+(A!W49+B!X49)/(E!X63+E!X90)</f>
        <v>3.182751081966452E-5</v>
      </c>
      <c r="Y104" s="84">
        <f>+(A!X49+B!Y49)/(E!Y63+E!Y90)</f>
        <v>5.1607129081488359E-5</v>
      </c>
      <c r="Z104" s="84">
        <f>+(A!Y49+B!Z49)/(E!Z63+E!Z90)</f>
        <v>6.6227836803895018E-5</v>
      </c>
    </row>
    <row r="105" spans="4:26" x14ac:dyDescent="0.25">
      <c r="D105" s="96" t="s">
        <v>20</v>
      </c>
      <c r="E105" s="84">
        <f>+(A!D50+B!E50)/(E!E64+E!E91)</f>
        <v>2.685119430032105E-9</v>
      </c>
      <c r="F105" s="84">
        <f>+(A!E50+B!F50)/(E!F64+E!F91)</f>
        <v>0</v>
      </c>
      <c r="G105" s="84">
        <f>+(A!F50+B!G50)/(E!G64+E!G91)</f>
        <v>5.659973153454549E-9</v>
      </c>
      <c r="H105" s="84">
        <f>+(A!G50+B!H50)/(E!H64+E!H91)</f>
        <v>2.6489957307493721E-6</v>
      </c>
      <c r="I105" s="84">
        <f>+(A!H50+B!I50)/(E!I64+E!I91)</f>
        <v>0</v>
      </c>
      <c r="J105" s="84">
        <f>+(A!I50+B!J50)/(E!J64+E!J91)</f>
        <v>3.4044498224857042E-8</v>
      </c>
      <c r="K105" s="84">
        <f>+(A!J50+B!K50)/(E!K64+E!K91)</f>
        <v>8.5273345161105643E-10</v>
      </c>
      <c r="L105" s="84">
        <f>+(A!K50+B!L50)/(E!L64+E!L91)</f>
        <v>1.3056794651116038E-8</v>
      </c>
      <c r="M105" s="84">
        <f>+(A!L50+B!M50)/(E!M64+E!M91)</f>
        <v>6.549307331948636E-10</v>
      </c>
      <c r="N105" s="84">
        <f>+(A!M50+B!N50)/(E!N64+E!N91)</f>
        <v>4.1564111124606957E-8</v>
      </c>
      <c r="O105" s="84">
        <f>+(A!N50+B!O50)/(E!O64+E!O91)</f>
        <v>4.0856419390298707E-6</v>
      </c>
      <c r="P105" s="84">
        <f>+(A!O50+B!P50)/(E!P64+E!P91)</f>
        <v>9.618182093817343E-8</v>
      </c>
      <c r="Q105" s="84">
        <f>+(A!P50+B!Q50)/(E!Q64+E!Q91)</f>
        <v>1.3520778233493277E-7</v>
      </c>
      <c r="R105" s="84">
        <f>+(A!Q50+B!R50)/(E!R64+E!R91)</f>
        <v>8.3443423593151988E-8</v>
      </c>
      <c r="S105" s="84">
        <f>+(A!R50+B!S50)/(E!S64+E!S91)</f>
        <v>1.6992462954254513E-7</v>
      </c>
      <c r="T105" s="84">
        <f>+(A!S50+B!T50)/(E!T64+E!T91)</f>
        <v>3.5394201942778147E-5</v>
      </c>
      <c r="U105" s="84">
        <f>+(A!T50+B!U50)/(E!U64+E!U91)</f>
        <v>7.8295306864733871E-6</v>
      </c>
      <c r="V105" s="84">
        <f>+(A!U50+B!V50)/(E!V64+E!V91)</f>
        <v>2.6097638724705275E-5</v>
      </c>
      <c r="W105" s="84">
        <f>+(A!V50+B!W50)/(E!W64+E!W91)</f>
        <v>1.1445565451393113E-5</v>
      </c>
      <c r="X105" s="84">
        <f>+(A!W50+B!X50)/(E!X64+E!X91)</f>
        <v>5.1132328344317919E-5</v>
      </c>
      <c r="Y105" s="84">
        <f>+(A!X50+B!Y50)/(E!Y64+E!Y91)</f>
        <v>1.5844227136958465E-5</v>
      </c>
      <c r="Z105" s="84">
        <f>+(A!Y50+B!Z50)/(E!Z64+E!Z91)</f>
        <v>5.848596872577037E-5</v>
      </c>
    </row>
    <row r="106" spans="4:26" x14ac:dyDescent="0.25">
      <c r="D106" s="96" t="s">
        <v>21</v>
      </c>
      <c r="E106" s="84">
        <f>+(A!D51+B!E51)/(E!E65+E!E92)</f>
        <v>0</v>
      </c>
      <c r="F106" s="84">
        <f>+(A!E51+B!F51)/(E!F65+E!F92)</f>
        <v>0</v>
      </c>
      <c r="G106" s="84">
        <f>+(A!F51+B!G51)/(E!G65+E!G92)</f>
        <v>0</v>
      </c>
      <c r="H106" s="84">
        <f>+(A!G51+B!H51)/(E!H65+E!H92)</f>
        <v>0</v>
      </c>
      <c r="I106" s="84">
        <f>+(A!H51+B!I51)/(E!I65+E!I92)</f>
        <v>0</v>
      </c>
      <c r="J106" s="84">
        <f>+(A!I51+B!J51)/(E!J65+E!J92)</f>
        <v>0</v>
      </c>
      <c r="K106" s="84">
        <f>+(A!J51+B!K51)/(E!K65+E!K92)</f>
        <v>0</v>
      </c>
      <c r="L106" s="84">
        <f>+(A!K51+B!L51)/(E!L65+E!L92)</f>
        <v>0</v>
      </c>
      <c r="M106" s="84">
        <f>+(A!L51+B!M51)/(E!M65+E!M92)</f>
        <v>0</v>
      </c>
      <c r="N106" s="84">
        <f>+(A!M51+B!N51)/(E!N65+E!N92)</f>
        <v>1.9450305747043453E-7</v>
      </c>
      <c r="O106" s="84">
        <f>+(A!N51+B!O51)/(E!O65+E!O92)</f>
        <v>4.2857717332250558E-7</v>
      </c>
      <c r="P106" s="84">
        <f>+(A!O51+B!P51)/(E!P65+E!P92)</f>
        <v>4.1509451788070533E-7</v>
      </c>
      <c r="Q106" s="84">
        <f>+(A!P51+B!Q51)/(E!Q65+E!Q92)</f>
        <v>5.6367303574684262E-7</v>
      </c>
      <c r="R106" s="84">
        <f>+(A!Q51+B!R51)/(E!R65+E!R92)</f>
        <v>3.668763586861359E-7</v>
      </c>
      <c r="S106" s="84">
        <f>+(A!R51+B!S51)/(E!S65+E!S92)</f>
        <v>1.3044538386628499E-6</v>
      </c>
      <c r="T106" s="84">
        <f>+(A!S51+B!T51)/(E!T65+E!T92)</f>
        <v>4.6386830906236364E-7</v>
      </c>
      <c r="U106" s="84">
        <f>+(A!T51+B!U51)/(E!U65+E!U92)</f>
        <v>1.0474725519466419E-6</v>
      </c>
      <c r="V106" s="84">
        <f>+(A!U51+B!V51)/(E!V65+E!V92)</f>
        <v>0</v>
      </c>
      <c r="W106" s="84">
        <f>+(A!V51+B!W51)/(E!W65+E!W92)</f>
        <v>6.1947181574713853E-7</v>
      </c>
      <c r="X106" s="84">
        <f>+(A!W51+B!X51)/(E!X65+E!X92)</f>
        <v>1.7153493486487255E-7</v>
      </c>
      <c r="Y106" s="84">
        <f>+(A!X51+B!Y51)/(E!Y65+E!Y92)</f>
        <v>4.5704107536613158E-7</v>
      </c>
      <c r="Z106" s="84">
        <f>+(A!Y51+B!Z51)/(E!Z65+E!Z92)</f>
        <v>3.321445966885795E-7</v>
      </c>
    </row>
    <row r="107" spans="4:26" x14ac:dyDescent="0.25">
      <c r="D107" s="96" t="s">
        <v>22</v>
      </c>
      <c r="E107" s="84">
        <f>+(A!D52+B!E52)/(E!E66+E!E93)</f>
        <v>7.6244601539792796E-6</v>
      </c>
      <c r="F107" s="84">
        <f>+(A!E52+B!F52)/(E!F66+E!F93)</f>
        <v>1.1159412822446662E-5</v>
      </c>
      <c r="G107" s="84">
        <f>+(A!F52+B!G52)/(E!G66+E!G93)</f>
        <v>1.3883701111888258E-5</v>
      </c>
      <c r="H107" s="84">
        <f>+(A!G52+B!H52)/(E!H66+E!H93)</f>
        <v>1.6372547507895952E-5</v>
      </c>
      <c r="I107" s="84">
        <f>+(A!H52+B!I52)/(E!I66+E!I93)</f>
        <v>1.5562437656910283E-5</v>
      </c>
      <c r="J107" s="84">
        <f>+(A!I52+B!J52)/(E!J66+E!J93)</f>
        <v>2.286174872218604E-5</v>
      </c>
      <c r="K107" s="84">
        <f>+(A!J52+B!K52)/(E!K66+E!K93)</f>
        <v>3.2532685345768729E-5</v>
      </c>
      <c r="L107" s="84">
        <f>+(A!K52+B!L52)/(E!L66+E!L93)</f>
        <v>3.4999588109517155E-5</v>
      </c>
      <c r="M107" s="84">
        <f>+(A!L52+B!M52)/(E!M66+E!M93)</f>
        <v>5.6338091520516007E-5</v>
      </c>
      <c r="N107" s="84">
        <f>+(A!M52+B!N52)/(E!N66+E!N93)</f>
        <v>3.3302020507965681E-5</v>
      </c>
      <c r="O107" s="84">
        <f>+(A!N52+B!O52)/(E!O66+E!O93)</f>
        <v>5.0396951596358071E-5</v>
      </c>
      <c r="P107" s="84">
        <f>+(A!O52+B!P52)/(E!P66+E!P93)</f>
        <v>5.4391700646623478E-5</v>
      </c>
      <c r="Q107" s="84">
        <f>+(A!P52+B!Q52)/(E!Q66+E!Q93)</f>
        <v>3.9019004045723406E-5</v>
      </c>
      <c r="R107" s="84">
        <f>+(A!Q52+B!R52)/(E!R66+E!R93)</f>
        <v>5.1634712150735139E-5</v>
      </c>
      <c r="S107" s="84">
        <f>+(A!R52+B!S52)/(E!S66+E!S93)</f>
        <v>4.1972425570551723E-5</v>
      </c>
      <c r="T107" s="84">
        <f>+(A!S52+B!T52)/(E!T66+E!T93)</f>
        <v>4.7077560203747238E-5</v>
      </c>
      <c r="U107" s="84">
        <f>+(A!T52+B!U52)/(E!U66+E!U93)</f>
        <v>5.0123623220150353E-5</v>
      </c>
      <c r="V107" s="84">
        <f>+(A!U52+B!V52)/(E!V66+E!V93)</f>
        <v>5.462700165456138E-5</v>
      </c>
      <c r="W107" s="84">
        <f>+(A!V52+B!W52)/(E!W66+E!W93)</f>
        <v>5.9639610187592154E-5</v>
      </c>
      <c r="X107" s="84">
        <f>+(A!W52+B!X52)/(E!X66+E!X93)</f>
        <v>6.9114725555695158E-5</v>
      </c>
      <c r="Y107" s="84">
        <f>+(A!X52+B!Y52)/(E!Y66+E!Y93)</f>
        <v>6.888421467001069E-5</v>
      </c>
      <c r="Z107" s="84">
        <f>+(A!Y52+B!Z52)/(E!Z66+E!Z93)</f>
        <v>5.1588699440289752E-5</v>
      </c>
    </row>
    <row r="108" spans="4:26" x14ac:dyDescent="0.25">
      <c r="D108" s="96" t="s">
        <v>23</v>
      </c>
      <c r="E108" s="84">
        <f>+(A!D53+B!E53)/(E!E67+E!E94)</f>
        <v>2.7717282572502878E-5</v>
      </c>
      <c r="F108" s="84">
        <f>+(A!E53+B!F53)/(E!F67+E!F94)</f>
        <v>2.851428724376688E-5</v>
      </c>
      <c r="G108" s="84">
        <f>+(A!F53+B!G53)/(E!G67+E!G94)</f>
        <v>3.5649412995261217E-5</v>
      </c>
      <c r="H108" s="84">
        <f>+(A!G53+B!H53)/(E!H67+E!H94)</f>
        <v>4.0238037282118768E-5</v>
      </c>
      <c r="I108" s="84">
        <f>+(A!H53+B!I53)/(E!I67+E!I94)</f>
        <v>3.5213165384551435E-5</v>
      </c>
      <c r="J108" s="84">
        <f>+(A!I53+B!J53)/(E!J67+E!J94)</f>
        <v>4.2950507365225456E-5</v>
      </c>
      <c r="K108" s="84">
        <f>+(A!J53+B!K53)/(E!K67+E!K94)</f>
        <v>5.1113421258382022E-5</v>
      </c>
      <c r="L108" s="84">
        <f>+(A!K53+B!L53)/(E!L67+E!L94)</f>
        <v>4.4125609149281257E-5</v>
      </c>
      <c r="M108" s="84">
        <f>+(A!L53+B!M53)/(E!M67+E!M94)</f>
        <v>4.9203872349720471E-5</v>
      </c>
      <c r="N108" s="84">
        <f>+(A!M53+B!N53)/(E!N67+E!N94)</f>
        <v>4.8572701944803913E-5</v>
      </c>
      <c r="O108" s="84">
        <f>+(A!N53+B!O53)/(E!O67+E!O94)</f>
        <v>5.3801469016383377E-5</v>
      </c>
      <c r="P108" s="84">
        <f>+(A!O53+B!P53)/(E!P67+E!P94)</f>
        <v>6.8519691525534669E-5</v>
      </c>
      <c r="Q108" s="84">
        <f>+(A!P53+B!Q53)/(E!Q67+E!Q94)</f>
        <v>3.4468214571925423E-5</v>
      </c>
      <c r="R108" s="84">
        <f>+(A!Q53+B!R53)/(E!R67+E!R94)</f>
        <v>4.6003574603576274E-5</v>
      </c>
      <c r="S108" s="84">
        <f>+(A!R53+B!S53)/(E!S67+E!S94)</f>
        <v>2.9937077106436478E-5</v>
      </c>
      <c r="T108" s="84">
        <f>+(A!S53+B!T53)/(E!T67+E!T94)</f>
        <v>4.717546003218898E-5</v>
      </c>
      <c r="U108" s="84">
        <f>+(A!T53+B!U53)/(E!U67+E!U94)</f>
        <v>4.667399941082741E-5</v>
      </c>
      <c r="V108" s="84">
        <f>+(A!U53+B!V53)/(E!V67+E!V94)</f>
        <v>5.2661274429739508E-5</v>
      </c>
      <c r="W108" s="84">
        <f>+(A!V53+B!W53)/(E!W67+E!W94)</f>
        <v>5.6700730495226215E-5</v>
      </c>
      <c r="X108" s="84">
        <f>+(A!W53+B!X53)/(E!X67+E!X94)</f>
        <v>7.4528145399708212E-5</v>
      </c>
      <c r="Y108" s="84">
        <f>+(A!X53+B!Y53)/(E!Y67+E!Y94)</f>
        <v>5.8386425610621012E-5</v>
      </c>
      <c r="Z108" s="84">
        <f>+(A!Y53+B!Z53)/(E!Z67+E!Z94)</f>
        <v>6.0029321306289975E-5</v>
      </c>
    </row>
    <row r="109" spans="4:26" x14ac:dyDescent="0.25">
      <c r="D109" s="96" t="s">
        <v>24</v>
      </c>
      <c r="E109" s="84">
        <f>+(A!D54+B!E54)/(E!E68+E!E95)</f>
        <v>4.3534626319805915E-5</v>
      </c>
      <c r="F109" s="84">
        <f>+(A!E54+B!F54)/(E!F68+E!F95)</f>
        <v>2.9534229481787467E-5</v>
      </c>
      <c r="G109" s="84">
        <f>+(A!F54+B!G54)/(E!G68+E!G95)</f>
        <v>5.1401967368293317E-5</v>
      </c>
      <c r="H109" s="84">
        <f>+(A!G54+B!H54)/(E!H68+E!H95)</f>
        <v>4.8982886872716948E-5</v>
      </c>
      <c r="I109" s="84">
        <f>+(A!H54+B!I54)/(E!I68+E!I95)</f>
        <v>2.5559566123341901E-5</v>
      </c>
      <c r="J109" s="84">
        <f>+(A!I54+B!J54)/(E!J68+E!J95)</f>
        <v>3.0392828334782405E-5</v>
      </c>
      <c r="K109" s="84">
        <f>+(A!J54+B!K54)/(E!K68+E!K95)</f>
        <v>3.0497097008815572E-5</v>
      </c>
      <c r="L109" s="84">
        <f>+(A!K54+B!L54)/(E!L68+E!L95)</f>
        <v>3.9215035511618572E-5</v>
      </c>
      <c r="M109" s="84">
        <f>+(A!L54+B!M54)/(E!M68+E!M95)</f>
        <v>3.1792651437423695E-5</v>
      </c>
      <c r="N109" s="84">
        <f>+(A!M54+B!N54)/(E!N68+E!N95)</f>
        <v>5.1383826346205363E-5</v>
      </c>
      <c r="O109" s="84">
        <f>+(A!N54+B!O54)/(E!O68+E!O95)</f>
        <v>4.9715989176351812E-5</v>
      </c>
      <c r="P109" s="84">
        <f>+(A!O54+B!P54)/(E!P68+E!P95)</f>
        <v>5.6443395447666605E-5</v>
      </c>
      <c r="Q109" s="84">
        <f>+(A!P54+B!Q54)/(E!Q68+E!Q95)</f>
        <v>6.4587375309912932E-5</v>
      </c>
      <c r="R109" s="84">
        <f>+(A!Q54+B!R54)/(E!R68+E!R95)</f>
        <v>5.0121604463121324E-5</v>
      </c>
      <c r="S109" s="84">
        <f>+(A!R54+B!S54)/(E!S68+E!S95)</f>
        <v>5.3707806853377316E-5</v>
      </c>
      <c r="T109" s="84">
        <f>+(A!S54+B!T54)/(E!T68+E!T95)</f>
        <v>6.0509556251374626E-5</v>
      </c>
      <c r="U109" s="84">
        <f>+(A!T54+B!U54)/(E!U68+E!U95)</f>
        <v>6.9917310098041187E-5</v>
      </c>
      <c r="V109" s="84">
        <f>+(A!U54+B!V54)/(E!V68+E!V95)</f>
        <v>7.0676973218441924E-5</v>
      </c>
      <c r="W109" s="84">
        <f>+(A!V54+B!W54)/(E!W68+E!W95)</f>
        <v>6.6193112620012418E-5</v>
      </c>
      <c r="X109" s="84">
        <f>+(A!W54+B!X54)/(E!X68+E!X95)</f>
        <v>6.8685927331608418E-5</v>
      </c>
      <c r="Y109" s="84">
        <f>+(A!X54+B!Y54)/(E!Y68+E!Y95)</f>
        <v>5.0701817396016427E-5</v>
      </c>
      <c r="Z109" s="84">
        <f>+(A!Y54+B!Z54)/(E!Z68+E!Z95)</f>
        <v>3.887467389824797E-5</v>
      </c>
    </row>
    <row r="110" spans="4:26" x14ac:dyDescent="0.25">
      <c r="D110" s="96" t="s">
        <v>25</v>
      </c>
      <c r="E110" s="84">
        <f>+(A!D55+B!E55)/(E!E69+E!E96)</f>
        <v>6.7746635559551615E-6</v>
      </c>
      <c r="F110" s="84">
        <f>+(A!E55+B!F55)/(E!F69+E!F96)</f>
        <v>5.1569368332092E-6</v>
      </c>
      <c r="G110" s="84">
        <f>+(A!F55+B!G55)/(E!G69+E!G96)</f>
        <v>6.3347867915842858E-6</v>
      </c>
      <c r="H110" s="84">
        <f>+(A!G55+B!H55)/(E!H69+E!H96)</f>
        <v>6.3702213704266003E-6</v>
      </c>
      <c r="I110" s="84">
        <f>+(A!H55+B!I55)/(E!I69+E!I96)</f>
        <v>4.9793162333944893E-6</v>
      </c>
      <c r="J110" s="84">
        <f>+(A!I55+B!J55)/(E!J69+E!J96)</f>
        <v>5.1253822633126668E-6</v>
      </c>
      <c r="K110" s="84">
        <f>+(A!J55+B!K55)/(E!K69+E!K96)</f>
        <v>7.733718682968367E-6</v>
      </c>
      <c r="L110" s="84">
        <f>+(A!K55+B!L55)/(E!L69+E!L96)</f>
        <v>7.2445187414420698E-6</v>
      </c>
      <c r="M110" s="84">
        <f>+(A!L55+B!M55)/(E!M69+E!M96)</f>
        <v>7.5566743748213369E-6</v>
      </c>
      <c r="N110" s="84">
        <f>+(A!M55+B!N55)/(E!N69+E!N96)</f>
        <v>7.3332979010170538E-6</v>
      </c>
      <c r="O110" s="84">
        <f>+(A!N55+B!O55)/(E!O69+E!O96)</f>
        <v>5.3313509539664694E-6</v>
      </c>
      <c r="P110" s="84">
        <f>+(A!O55+B!P55)/(E!P69+E!P96)</f>
        <v>6.4037683595789865E-6</v>
      </c>
      <c r="Q110" s="84">
        <f>+(A!P55+B!Q55)/(E!Q69+E!Q96)</f>
        <v>6.3520239534552653E-6</v>
      </c>
      <c r="R110" s="84">
        <f>+(A!Q55+B!R55)/(E!R69+E!R96)</f>
        <v>7.3609061426658244E-6</v>
      </c>
      <c r="S110" s="84">
        <f>+(A!R55+B!S55)/(E!S69+E!S96)</f>
        <v>1.030958044979547E-5</v>
      </c>
      <c r="T110" s="84">
        <f>+(A!S55+B!T55)/(E!T69+E!T96)</f>
        <v>9.6653822202346511E-6</v>
      </c>
      <c r="U110" s="84">
        <f>+(A!T55+B!U55)/(E!U69+E!U96)</f>
        <v>8.3829911164815395E-6</v>
      </c>
      <c r="V110" s="84">
        <f>+(A!U55+B!V55)/(E!V69+E!V96)</f>
        <v>1.0422632041478461E-5</v>
      </c>
      <c r="W110" s="84">
        <f>+(A!V55+B!W55)/(E!W69+E!W96)</f>
        <v>8.8372755064154569E-6</v>
      </c>
      <c r="X110" s="84">
        <f>+(A!W55+B!X55)/(E!X69+E!X96)</f>
        <v>1.3913302528829276E-5</v>
      </c>
      <c r="Y110" s="84">
        <f>+(A!X55+B!Y55)/(E!Y69+E!Y96)</f>
        <v>1.6687475514334744E-5</v>
      </c>
      <c r="Z110" s="84">
        <f>+(A!Y55+B!Z55)/(E!Z69+E!Z96)</f>
        <v>8.1154202663111261E-6</v>
      </c>
    </row>
    <row r="111" spans="4:26" ht="15.75" thickBot="1" x14ac:dyDescent="0.3">
      <c r="D111" s="97" t="s">
        <v>26</v>
      </c>
      <c r="E111" s="85">
        <f>+(A!D56+B!E56)/(E!E70+E!E97)</f>
        <v>2.8634087701950635E-5</v>
      </c>
      <c r="F111" s="85">
        <f>+(A!E56+B!F56)/(E!F70+E!F97)</f>
        <v>2.5832171424865496E-5</v>
      </c>
      <c r="G111" s="85">
        <f>+(A!F56+B!G56)/(E!G70+E!G97)</f>
        <v>2.2199597288864539E-5</v>
      </c>
      <c r="H111" s="85">
        <f>+(A!G56+B!H56)/(E!H70+E!H97)</f>
        <v>9.5008176326516952E-7</v>
      </c>
      <c r="I111" s="85">
        <f>+(A!H56+B!I56)/(E!I70+E!I97)</f>
        <v>3.1658931949312138E-7</v>
      </c>
      <c r="J111" s="85">
        <f>+(A!I56+B!J56)/(E!J70+E!J97)</f>
        <v>1.8040011229926016E-7</v>
      </c>
      <c r="K111" s="85">
        <f>+(A!J56+B!K56)/(E!K70+E!K97)</f>
        <v>1.2569255450698004E-7</v>
      </c>
      <c r="L111" s="85">
        <f>+(A!K56+B!L56)/(E!L70+E!L97)</f>
        <v>2.88769132924361E-8</v>
      </c>
      <c r="M111" s="85">
        <f>+(A!L56+B!M56)/(E!M70+E!M97)</f>
        <v>3.157449249831166E-8</v>
      </c>
      <c r="N111" s="85">
        <f>+(A!M56+B!N56)/(E!N70+E!N97)</f>
        <v>3.2350645089104801E-8</v>
      </c>
      <c r="O111" s="85">
        <f>+(A!N56+B!O56)/(E!O70+E!O97)</f>
        <v>9.6238373546030109E-8</v>
      </c>
      <c r="P111" s="85">
        <f>+(A!O56+B!P56)/(E!P70+E!P97)</f>
        <v>1.1893527979314826E-7</v>
      </c>
      <c r="Q111" s="85">
        <f>+(A!P56+B!Q56)/(E!Q70+E!Q97)</f>
        <v>7.1947223166212803E-8</v>
      </c>
      <c r="R111" s="85">
        <f>+(A!Q56+B!R56)/(E!R70+E!R97)</f>
        <v>1.4113583570423668E-7</v>
      </c>
      <c r="S111" s="85">
        <f>+(A!R56+B!S56)/(E!S70+E!S97)</f>
        <v>5.3538352561254062E-8</v>
      </c>
      <c r="T111" s="85">
        <f>+(A!S56+B!T56)/(E!T70+E!T97)</f>
        <v>7.3083420088933213E-8</v>
      </c>
      <c r="U111" s="85">
        <f>+(A!T56+B!U56)/(E!U70+E!U97)</f>
        <v>1.0039883464812626E-7</v>
      </c>
      <c r="V111" s="85">
        <f>+(A!U56+B!V56)/(E!V70+E!V97)</f>
        <v>7.1552841713985165E-8</v>
      </c>
      <c r="W111" s="85">
        <f>+(A!V56+B!W56)/(E!W70+E!W97)</f>
        <v>6.3176972414003938E-8</v>
      </c>
      <c r="X111" s="85">
        <f>+(A!W56+B!X56)/(E!X70+E!X97)</f>
        <v>1.2249205670549017E-7</v>
      </c>
      <c r="Y111" s="85">
        <f>+(A!X56+B!Y56)/(E!Y70+E!Y97)</f>
        <v>1.8138452324230878E-7</v>
      </c>
      <c r="Z111" s="85">
        <f>+(A!Y56+B!Z56)/(E!Z70+E!Z97)</f>
        <v>1.1070101622858865E-7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1"/>
  <sheetViews>
    <sheetView showGridLines="0" topLeftCell="A8" workbookViewId="0">
      <selection activeCell="D21" sqref="D21"/>
    </sheetView>
  </sheetViews>
  <sheetFormatPr baseColWidth="10" defaultRowHeight="15" x14ac:dyDescent="0.25"/>
  <cols>
    <col min="2" max="2" width="13.42578125" customWidth="1"/>
    <col min="4" max="4" width="31.7109375" customWidth="1"/>
  </cols>
  <sheetData>
    <row r="7" spans="2:16" x14ac:dyDescent="0.25">
      <c r="B7" s="165" t="s">
        <v>58</v>
      </c>
      <c r="C7" s="156"/>
      <c r="D7" s="156"/>
      <c r="E7" s="156"/>
    </row>
    <row r="8" spans="2:16" x14ac:dyDescent="0.25">
      <c r="B8" s="156"/>
      <c r="C8" s="156"/>
      <c r="D8" s="156"/>
      <c r="E8" s="156"/>
      <c r="M8" s="156" t="s">
        <v>11</v>
      </c>
      <c r="N8" s="167"/>
      <c r="O8" s="167"/>
      <c r="P8" s="167"/>
    </row>
    <row r="9" spans="2:16" x14ac:dyDescent="0.25">
      <c r="B9" s="156"/>
      <c r="C9" s="156"/>
      <c r="D9" s="156"/>
      <c r="E9" s="156"/>
      <c r="G9" s="156" t="s">
        <v>2</v>
      </c>
      <c r="H9" s="156"/>
      <c r="I9" s="156"/>
      <c r="J9" s="156"/>
      <c r="M9" s="167"/>
      <c r="N9" s="167"/>
      <c r="O9" s="167"/>
      <c r="P9" s="167"/>
    </row>
    <row r="10" spans="2:16" x14ac:dyDescent="0.25">
      <c r="B10" s="156"/>
      <c r="C10" s="156"/>
      <c r="D10" s="156"/>
      <c r="E10" s="156"/>
      <c r="G10" s="156"/>
      <c r="H10" s="156"/>
      <c r="I10" s="156"/>
      <c r="J10" s="156"/>
      <c r="M10" s="167"/>
      <c r="N10" s="167"/>
      <c r="O10" s="167"/>
      <c r="P10" s="167"/>
    </row>
    <row r="11" spans="2:16" x14ac:dyDescent="0.25">
      <c r="B11" s="156"/>
      <c r="C11" s="156"/>
      <c r="D11" s="156"/>
      <c r="E11" s="156"/>
      <c r="G11" s="156"/>
      <c r="H11" s="156"/>
      <c r="I11" s="156"/>
      <c r="J11" s="156"/>
      <c r="M11" s="167"/>
      <c r="N11" s="167"/>
      <c r="O11" s="167"/>
      <c r="P11" s="167"/>
    </row>
    <row r="12" spans="2:16" x14ac:dyDescent="0.25">
      <c r="B12" s="156"/>
      <c r="C12" s="156"/>
      <c r="D12" s="156"/>
      <c r="E12" s="156"/>
      <c r="G12" s="156"/>
      <c r="H12" s="156"/>
      <c r="I12" s="156"/>
      <c r="J12" s="156"/>
      <c r="M12" s="167"/>
      <c r="N12" s="167"/>
      <c r="O12" s="167"/>
      <c r="P12" s="167"/>
    </row>
    <row r="13" spans="2:16" x14ac:dyDescent="0.25">
      <c r="B13" s="156"/>
      <c r="C13" s="156"/>
      <c r="D13" s="156"/>
      <c r="E13" s="156"/>
      <c r="G13" s="156"/>
      <c r="H13" s="156"/>
      <c r="I13" s="156"/>
      <c r="J13" s="156"/>
      <c r="M13" s="167"/>
      <c r="N13" s="167"/>
      <c r="O13" s="167"/>
      <c r="P13" s="167"/>
    </row>
    <row r="14" spans="2:16" x14ac:dyDescent="0.25">
      <c r="B14" s="156"/>
      <c r="C14" s="156"/>
      <c r="D14" s="156"/>
      <c r="E14" s="156"/>
      <c r="G14" s="156"/>
      <c r="H14" s="156"/>
      <c r="I14" s="156"/>
      <c r="J14" s="156"/>
      <c r="M14" s="167"/>
      <c r="N14" s="167"/>
      <c r="O14" s="167"/>
      <c r="P14" s="167"/>
    </row>
    <row r="15" spans="2:16" x14ac:dyDescent="0.25">
      <c r="B15" s="156"/>
      <c r="C15" s="156"/>
      <c r="D15" s="156"/>
      <c r="E15" s="156"/>
      <c r="G15" s="156"/>
      <c r="H15" s="156"/>
      <c r="I15" s="156"/>
      <c r="J15" s="156"/>
      <c r="M15" s="167"/>
      <c r="N15" s="167"/>
      <c r="O15" s="167"/>
      <c r="P15" s="167"/>
    </row>
    <row r="16" spans="2:16" x14ac:dyDescent="0.25">
      <c r="B16" s="156"/>
      <c r="C16" s="156"/>
      <c r="D16" s="156"/>
      <c r="E16" s="156"/>
      <c r="G16" s="156"/>
      <c r="H16" s="156"/>
      <c r="I16" s="156"/>
      <c r="J16" s="156"/>
      <c r="M16" s="167"/>
      <c r="N16" s="167"/>
      <c r="O16" s="167"/>
      <c r="P16" s="167"/>
    </row>
    <row r="17" spans="3:16" x14ac:dyDescent="0.25">
      <c r="C17" s="157" t="s">
        <v>3</v>
      </c>
      <c r="D17" s="157"/>
      <c r="E17" s="157"/>
      <c r="H17" s="157" t="s">
        <v>3</v>
      </c>
      <c r="I17" s="157"/>
      <c r="J17" s="157"/>
      <c r="N17" s="157" t="s">
        <v>3</v>
      </c>
      <c r="O17" s="157"/>
      <c r="P17" s="157"/>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59" t="s">
        <v>27</v>
      </c>
      <c r="D47" s="160"/>
      <c r="E47" s="76">
        <f>+A!D46/A!D$46</f>
        <v>1</v>
      </c>
      <c r="F47" s="100">
        <f>+A!E46/A!E$46</f>
        <v>1</v>
      </c>
      <c r="G47" s="76">
        <f>+A!F46/A!F$46</f>
        <v>1</v>
      </c>
      <c r="H47" s="100">
        <f>+A!G46/A!G$46</f>
        <v>1</v>
      </c>
      <c r="I47" s="76">
        <f>+A!H46/A!H$46</f>
        <v>1</v>
      </c>
      <c r="J47" s="100">
        <f>+A!I46/A!I$46</f>
        <v>1</v>
      </c>
      <c r="K47" s="76">
        <f>+A!J46/A!J$46</f>
        <v>1</v>
      </c>
      <c r="L47" s="100">
        <f>+A!K46/A!K$46</f>
        <v>1</v>
      </c>
      <c r="M47" s="76">
        <f>+A!L46/A!L$46</f>
        <v>1</v>
      </c>
      <c r="N47" s="100">
        <f>+A!M46/A!M$46</f>
        <v>1</v>
      </c>
      <c r="O47" s="76">
        <f>+A!N46/A!N$46</f>
        <v>1</v>
      </c>
      <c r="P47" s="100">
        <f>+A!O46/A!O$46</f>
        <v>1</v>
      </c>
      <c r="Q47" s="76">
        <f>+A!P46/A!P$46</f>
        <v>1</v>
      </c>
      <c r="R47" s="100">
        <f>+A!Q46/A!Q$46</f>
        <v>1</v>
      </c>
      <c r="S47" s="76">
        <f>+A!R46/A!R$46</f>
        <v>1</v>
      </c>
      <c r="T47" s="100">
        <f>+A!S46/A!S$46</f>
        <v>1</v>
      </c>
      <c r="U47" s="76">
        <f>+A!T46/A!T$46</f>
        <v>1</v>
      </c>
      <c r="V47" s="100">
        <f>+A!U46/A!U$46</f>
        <v>1</v>
      </c>
      <c r="W47" s="76">
        <f>+A!V46/A!V$46</f>
        <v>1</v>
      </c>
      <c r="X47" s="100">
        <f>+A!W46/A!W$46</f>
        <v>1</v>
      </c>
      <c r="Y47" s="76">
        <f>+A!X46/A!X$46</f>
        <v>1</v>
      </c>
      <c r="Z47" s="101">
        <f>+A!Y46/A!Y$46</f>
        <v>1</v>
      </c>
    </row>
    <row r="48" spans="3:26" x14ac:dyDescent="0.25">
      <c r="C48" s="154" t="s">
        <v>17</v>
      </c>
      <c r="D48" s="155"/>
      <c r="E48" s="78">
        <f>+A!D47/A!D$46</f>
        <v>0.6625397156749252</v>
      </c>
      <c r="F48" s="102">
        <f>+A!E47/A!E$46</f>
        <v>0.50060782148400929</v>
      </c>
      <c r="G48" s="78">
        <f>+A!F47/A!F$46</f>
        <v>0.49947528912791861</v>
      </c>
      <c r="H48" s="102">
        <f>+A!G47/A!G$46</f>
        <v>0.4567956338427353</v>
      </c>
      <c r="I48" s="78">
        <f>+A!H47/A!H$46</f>
        <v>0.40107112282990559</v>
      </c>
      <c r="J48" s="102">
        <f>+A!I47/A!I$46</f>
        <v>0.34283639544266137</v>
      </c>
      <c r="K48" s="78">
        <f>+A!J47/A!J$46</f>
        <v>0.23367060195603337</v>
      </c>
      <c r="L48" s="102">
        <f>+A!K47/A!K$46</f>
        <v>0.20483436221294329</v>
      </c>
      <c r="M48" s="78">
        <f>+A!L47/A!L$46</f>
        <v>0.14330279418854694</v>
      </c>
      <c r="N48" s="102">
        <f>+A!M47/A!M$46</f>
        <v>0.16418555199311721</v>
      </c>
      <c r="O48" s="78">
        <f>+A!N47/A!N$46</f>
        <v>0.23145310664404053</v>
      </c>
      <c r="P48" s="102">
        <f>+A!O47/A!O$46</f>
        <v>0.15476212659964092</v>
      </c>
      <c r="Q48" s="78">
        <f>+A!P47/A!P$46</f>
        <v>0.29080704375034694</v>
      </c>
      <c r="R48" s="102">
        <f>+A!Q47/A!Q$46</f>
        <v>0.37824008998731301</v>
      </c>
      <c r="S48" s="78">
        <f>+A!R47/A!R$46</f>
        <v>0.48802653047346783</v>
      </c>
      <c r="T48" s="102">
        <f>+A!S47/A!S$46</f>
        <v>0.19091665519062767</v>
      </c>
      <c r="U48" s="78">
        <f>+A!T47/A!T$46</f>
        <v>0.38150218179183104</v>
      </c>
      <c r="V48" s="102">
        <f>+A!U47/A!U$46</f>
        <v>0.19291471694449075</v>
      </c>
      <c r="W48" s="78">
        <f>+A!V47/A!V$46</f>
        <v>0.25469098506528676</v>
      </c>
      <c r="X48" s="102">
        <f>+A!W47/A!W$46</f>
        <v>0.16723688028795183</v>
      </c>
      <c r="Y48" s="78">
        <f>+A!X47/A!X$46</f>
        <v>0.33429776956788365</v>
      </c>
      <c r="Z48" s="103">
        <f>+A!Y47/A!Y$46</f>
        <v>0.24450482379351376</v>
      </c>
    </row>
    <row r="49" spans="3:26" x14ac:dyDescent="0.25">
      <c r="C49" s="161" t="s">
        <v>18</v>
      </c>
      <c r="D49" s="162"/>
      <c r="E49" s="104">
        <f>+A!D48/A!D$46</f>
        <v>0</v>
      </c>
      <c r="F49" s="105">
        <f>+A!E48/A!E$46</f>
        <v>0</v>
      </c>
      <c r="G49" s="104">
        <f>+A!F48/A!F$46</f>
        <v>0</v>
      </c>
      <c r="H49" s="105">
        <f>+A!G48/A!G$46</f>
        <v>0</v>
      </c>
      <c r="I49" s="104">
        <f>+A!H48/A!H$46</f>
        <v>0</v>
      </c>
      <c r="J49" s="105">
        <f>+A!I48/A!I$46</f>
        <v>0</v>
      </c>
      <c r="K49" s="104">
        <f>+A!J48/A!J$46</f>
        <v>0</v>
      </c>
      <c r="L49" s="105">
        <f>+A!K48/A!K$46</f>
        <v>0</v>
      </c>
      <c r="M49" s="104">
        <f>+A!L48/A!L$46</f>
        <v>0</v>
      </c>
      <c r="N49" s="105">
        <f>+A!M48/A!M$46</f>
        <v>0</v>
      </c>
      <c r="O49" s="104">
        <f>+A!N48/A!N$46</f>
        <v>0</v>
      </c>
      <c r="P49" s="105">
        <f>+A!O48/A!O$46</f>
        <v>0</v>
      </c>
      <c r="Q49" s="104">
        <f>+A!P48/A!P$46</f>
        <v>0</v>
      </c>
      <c r="R49" s="105">
        <f>+A!Q48/A!Q$46</f>
        <v>0</v>
      </c>
      <c r="S49" s="104">
        <f>+A!R48/A!R$46</f>
        <v>0</v>
      </c>
      <c r="T49" s="105">
        <f>+A!S48/A!S$46</f>
        <v>0</v>
      </c>
      <c r="U49" s="104">
        <f>+A!T48/A!T$46</f>
        <v>0</v>
      </c>
      <c r="V49" s="105">
        <f>+A!U48/A!U$46</f>
        <v>0</v>
      </c>
      <c r="W49" s="104">
        <f>+A!V48/A!V$46</f>
        <v>5.1752809513542857E-4</v>
      </c>
      <c r="X49" s="105">
        <f>+A!W48/A!W$46</f>
        <v>0</v>
      </c>
      <c r="Y49" s="104">
        <f>+A!X48/A!X$46</f>
        <v>5.2318731747901944E-7</v>
      </c>
      <c r="Z49" s="106">
        <f>+A!Y48/A!Y$46</f>
        <v>0</v>
      </c>
    </row>
    <row r="50" spans="3:26" x14ac:dyDescent="0.25">
      <c r="C50" s="154" t="s">
        <v>19</v>
      </c>
      <c r="D50" s="155"/>
      <c r="E50" s="78">
        <f>+A!D49/A!D$46</f>
        <v>9.270512336995447E-2</v>
      </c>
      <c r="F50" s="102">
        <f>+A!E49/A!E$46</f>
        <v>6.0452744333433193E-2</v>
      </c>
      <c r="G50" s="78">
        <f>+A!F49/A!F$46</f>
        <v>2.7715182799892955E-2</v>
      </c>
      <c r="H50" s="102">
        <f>+A!G49/A!G$46</f>
        <v>2.2242133459215864E-2</v>
      </c>
      <c r="I50" s="78">
        <f>+A!H49/A!H$46</f>
        <v>0.13804628621318354</v>
      </c>
      <c r="J50" s="102">
        <f>+A!I49/A!I$46</f>
        <v>6.5776160794555658E-2</v>
      </c>
      <c r="K50" s="78">
        <f>+A!J49/A!J$46</f>
        <v>5.1937530431569484E-2</v>
      </c>
      <c r="L50" s="102">
        <f>+A!K49/A!K$46</f>
        <v>4.2961590484144309E-2</v>
      </c>
      <c r="M50" s="78">
        <f>+A!L49/A!L$46</f>
        <v>2.5510617603077095E-2</v>
      </c>
      <c r="N50" s="102">
        <f>+A!M49/A!M$46</f>
        <v>4.4015062662179694E-2</v>
      </c>
      <c r="O50" s="78">
        <f>+A!N49/A!N$46</f>
        <v>4.6340455992839757E-2</v>
      </c>
      <c r="P50" s="102">
        <f>+A!O49/A!O$46</f>
        <v>0.13133958406783561</v>
      </c>
      <c r="Q50" s="78">
        <f>+A!P49/A!P$46</f>
        <v>0.36600233561599765</v>
      </c>
      <c r="R50" s="102">
        <f>+A!Q49/A!Q$46</f>
        <v>0.27349431694811516</v>
      </c>
      <c r="S50" s="78">
        <f>+A!R49/A!R$46</f>
        <v>0.21859530204778452</v>
      </c>
      <c r="T50" s="102">
        <f>+A!S49/A!S$46</f>
        <v>0.15006974444193874</v>
      </c>
      <c r="U50" s="78">
        <f>+A!T49/A!T$46</f>
        <v>0.23345123886450056</v>
      </c>
      <c r="V50" s="102">
        <f>+A!U49/A!U$46</f>
        <v>0.1127851580108183</v>
      </c>
      <c r="W50" s="78">
        <f>+A!V49/A!V$46</f>
        <v>0.13617381208184381</v>
      </c>
      <c r="X50" s="102">
        <f>+A!W49/A!W$46</f>
        <v>8.1776659723575257E-2</v>
      </c>
      <c r="Y50" s="78">
        <f>+A!X49/A!X$46</f>
        <v>0.23056954023144358</v>
      </c>
      <c r="Z50" s="103">
        <f>+A!Y49/A!Y$46</f>
        <v>0.17970471072628347</v>
      </c>
    </row>
    <row r="51" spans="3:26" x14ac:dyDescent="0.25">
      <c r="C51" s="161" t="s">
        <v>20</v>
      </c>
      <c r="D51" s="162"/>
      <c r="E51" s="104">
        <f>+A!D50/A!D$46</f>
        <v>0</v>
      </c>
      <c r="F51" s="105">
        <f>+A!E50/A!E$46</f>
        <v>0</v>
      </c>
      <c r="G51" s="104">
        <f>+A!F50/A!F$46</f>
        <v>0</v>
      </c>
      <c r="H51" s="105">
        <f>+A!G50/A!G$46</f>
        <v>5.2765680258065356E-2</v>
      </c>
      <c r="I51" s="104">
        <f>+A!H50/A!H$46</f>
        <v>0</v>
      </c>
      <c r="J51" s="105">
        <f>+A!I50/A!I$46</f>
        <v>0</v>
      </c>
      <c r="K51" s="104">
        <f>+A!J50/A!J$46</f>
        <v>0</v>
      </c>
      <c r="L51" s="105">
        <f>+A!K50/A!K$46</f>
        <v>0</v>
      </c>
      <c r="M51" s="104">
        <f>+A!L50/A!L$46</f>
        <v>0</v>
      </c>
      <c r="N51" s="105">
        <f>+A!M50/A!M$46</f>
        <v>0</v>
      </c>
      <c r="O51" s="104">
        <f>+A!N50/A!N$46</f>
        <v>0</v>
      </c>
      <c r="P51" s="105">
        <f>+A!O50/A!O$46</f>
        <v>0</v>
      </c>
      <c r="Q51" s="104">
        <f>+A!P50/A!P$46</f>
        <v>0</v>
      </c>
      <c r="R51" s="105">
        <f>+A!Q50/A!Q$46</f>
        <v>0</v>
      </c>
      <c r="S51" s="104">
        <f>+A!R50/A!R$46</f>
        <v>1.1744297141601538E-3</v>
      </c>
      <c r="T51" s="105">
        <f>+A!S50/A!S$46</f>
        <v>0.44586927265598186</v>
      </c>
      <c r="U51" s="104">
        <f>+A!T50/A!T$46</f>
        <v>0.17813358531564763</v>
      </c>
      <c r="V51" s="105">
        <f>+A!U50/A!U$46</f>
        <v>0.52025447076170628</v>
      </c>
      <c r="W51" s="104">
        <f>+A!V50/A!V$46</f>
        <v>0.31377419401669976</v>
      </c>
      <c r="X51" s="105">
        <f>+A!W50/A!W$46</f>
        <v>0.58162764196098971</v>
      </c>
      <c r="Y51" s="104">
        <f>+A!X50/A!X$46</f>
        <v>0.20849165453882132</v>
      </c>
      <c r="Z51" s="106">
        <f>+A!Y50/A!Y$46</f>
        <v>0.43404446345203135</v>
      </c>
    </row>
    <row r="52" spans="3:26" x14ac:dyDescent="0.25">
      <c r="C52" s="154" t="s">
        <v>21</v>
      </c>
      <c r="D52" s="155"/>
      <c r="E52" s="78">
        <f>+A!D51/A!D$46</f>
        <v>0</v>
      </c>
      <c r="F52" s="102">
        <f>+A!E51/A!E$46</f>
        <v>0</v>
      </c>
      <c r="G52" s="78">
        <f>+A!F51/A!F$46</f>
        <v>0</v>
      </c>
      <c r="H52" s="102">
        <f>+A!G51/A!G$46</f>
        <v>0</v>
      </c>
      <c r="I52" s="78">
        <f>+A!H51/A!H$46</f>
        <v>0</v>
      </c>
      <c r="J52" s="102">
        <f>+A!I51/A!I$46</f>
        <v>0</v>
      </c>
      <c r="K52" s="78">
        <f>+A!J51/A!J$46</f>
        <v>0</v>
      </c>
      <c r="L52" s="102">
        <f>+A!K51/A!K$46</f>
        <v>0</v>
      </c>
      <c r="M52" s="78">
        <f>+A!L51/A!L$46</f>
        <v>0</v>
      </c>
      <c r="N52" s="102">
        <f>+A!M51/A!M$46</f>
        <v>1.6321676759858828E-4</v>
      </c>
      <c r="O52" s="78">
        <f>+A!N51/A!N$46</f>
        <v>2.5445469119510938E-4</v>
      </c>
      <c r="P52" s="102">
        <f>+A!O51/A!O$46</f>
        <v>1.9112786271501258E-4</v>
      </c>
      <c r="Q52" s="78">
        <f>+A!P51/A!P$46</f>
        <v>6.2742118152734163E-4</v>
      </c>
      <c r="R52" s="102">
        <f>+A!Q51/A!Q$46</f>
        <v>5.9062307755309087E-4</v>
      </c>
      <c r="S52" s="78">
        <f>+A!R51/A!R$46</f>
        <v>1.6343799928582859E-3</v>
      </c>
      <c r="T52" s="102">
        <f>+A!S51/A!S$46</f>
        <v>2.0375380788928215E-4</v>
      </c>
      <c r="U52" s="78">
        <f>+A!T51/A!T$46</f>
        <v>8.5921892143234332E-4</v>
      </c>
      <c r="V52" s="102">
        <f>+A!U51/A!U$46</f>
        <v>0</v>
      </c>
      <c r="W52" s="78">
        <f>+A!V51/A!V$46</f>
        <v>5.4588955128954562E-4</v>
      </c>
      <c r="X52" s="102">
        <f>+A!W51/A!W$46</f>
        <v>6.5734301641038432E-5</v>
      </c>
      <c r="Y52" s="78">
        <f>+A!X51/A!X$46</f>
        <v>3.5322119760733536E-4</v>
      </c>
      <c r="Z52" s="103">
        <f>+A!Y51/A!Y$46</f>
        <v>1.5122058077283789E-4</v>
      </c>
    </row>
    <row r="53" spans="3:26" x14ac:dyDescent="0.25">
      <c r="C53" s="161" t="s">
        <v>22</v>
      </c>
      <c r="D53" s="162"/>
      <c r="E53" s="104">
        <f>+A!D52/A!D$46</f>
        <v>7.888541384622005E-3</v>
      </c>
      <c r="F53" s="105">
        <f>+A!E52/A!E$46</f>
        <v>0.13196682521275399</v>
      </c>
      <c r="G53" s="104">
        <f>+A!F52/A!F$46</f>
        <v>5.8866618245484108E-2</v>
      </c>
      <c r="H53" s="105">
        <f>+A!G52/A!G$46</f>
        <v>2.6064699890839134E-3</v>
      </c>
      <c r="I53" s="104">
        <f>+A!H52/A!H$46</f>
        <v>6.0727091679238718E-2</v>
      </c>
      <c r="J53" s="105">
        <f>+A!I52/A!I$46</f>
        <v>1.1345611605003802E-3</v>
      </c>
      <c r="K53" s="104">
        <f>+A!J52/A!J$46</f>
        <v>2.2282782171959708E-2</v>
      </c>
      <c r="L53" s="105">
        <f>+A!K52/A!K$46</f>
        <v>5.6837412888973107E-2</v>
      </c>
      <c r="M53" s="104">
        <f>+A!L52/A!L$46</f>
        <v>1.7019351516848464E-3</v>
      </c>
      <c r="N53" s="105">
        <f>+A!M52/A!M$46</f>
        <v>8.6629443589427639E-4</v>
      </c>
      <c r="O53" s="104">
        <f>+A!N52/A!N$46</f>
        <v>8.1959817048893888E-4</v>
      </c>
      <c r="P53" s="105">
        <f>+A!O52/A!O$46</f>
        <v>1.3668636016694027E-3</v>
      </c>
      <c r="Q53" s="104">
        <f>+A!P52/A!P$46</f>
        <v>7.5794116428279596E-4</v>
      </c>
      <c r="R53" s="105">
        <f>+A!Q52/A!Q$46</f>
        <v>1.2265821300439456E-3</v>
      </c>
      <c r="S53" s="104">
        <f>+A!R52/A!R$46</f>
        <v>7.1817901320853056E-2</v>
      </c>
      <c r="T53" s="105">
        <f>+A!S52/A!S$46</f>
        <v>2.2272045345721088E-2</v>
      </c>
      <c r="U53" s="104">
        <f>+A!T52/A!T$46</f>
        <v>3.3321077728470282E-2</v>
      </c>
      <c r="V53" s="105">
        <f>+A!U52/A!U$46</f>
        <v>2.1976682111104109E-2</v>
      </c>
      <c r="W53" s="104">
        <f>+A!V52/A!V$46</f>
        <v>3.9218380703639158E-2</v>
      </c>
      <c r="X53" s="105">
        <f>+A!W52/A!W$46</f>
        <v>1.5925625385169891E-2</v>
      </c>
      <c r="Y53" s="104">
        <f>+A!X52/A!X$46</f>
        <v>4.122848166532337E-2</v>
      </c>
      <c r="Z53" s="106">
        <f>+A!Y52/A!Y$46</f>
        <v>2.3728421765143372E-2</v>
      </c>
    </row>
    <row r="54" spans="3:26" x14ac:dyDescent="0.25">
      <c r="C54" s="154" t="s">
        <v>23</v>
      </c>
      <c r="D54" s="155"/>
      <c r="E54" s="78">
        <f>+A!D53/A!D$46</f>
        <v>4.0641315991323111E-2</v>
      </c>
      <c r="F54" s="102">
        <f>+A!E53/A!E$46</f>
        <v>5.1201368023227778E-2</v>
      </c>
      <c r="G54" s="78">
        <f>+A!F53/A!F$46</f>
        <v>0.27319464656952436</v>
      </c>
      <c r="H54" s="102">
        <f>+A!G53/A!G$46</f>
        <v>0.46290573536095447</v>
      </c>
      <c r="I54" s="78">
        <f>+A!H53/A!H$46</f>
        <v>0.39954058194283437</v>
      </c>
      <c r="J54" s="102">
        <f>+A!I53/A!I$46</f>
        <v>0.58908335381886157</v>
      </c>
      <c r="K54" s="78">
        <f>+A!J53/A!J$46</f>
        <v>0.68821579198328564</v>
      </c>
      <c r="L54" s="102">
        <f>+A!K53/A!K$46</f>
        <v>0.68592722597816991</v>
      </c>
      <c r="M54" s="78">
        <f>+A!L53/A!L$46</f>
        <v>0.82341601248141372</v>
      </c>
      <c r="N54" s="102">
        <f>+A!M53/A!M$46</f>
        <v>0.78204094486777209</v>
      </c>
      <c r="O54" s="78">
        <f>+A!N53/A!N$46</f>
        <v>0.71531094546420226</v>
      </c>
      <c r="P54" s="102">
        <f>+A!O53/A!O$46</f>
        <v>0.70939031847958223</v>
      </c>
      <c r="Q54" s="78">
        <f>+A!P53/A!P$46</f>
        <v>0.32612033296709042</v>
      </c>
      <c r="R54" s="102">
        <f>+A!Q53/A!Q$46</f>
        <v>0.32848903824220332</v>
      </c>
      <c r="S54" s="78">
        <f>+A!R53/A!R$46</f>
        <v>0.20164931495878249</v>
      </c>
      <c r="T54" s="102">
        <f>+A!S53/A!S$46</f>
        <v>0.18584163409636201</v>
      </c>
      <c r="U54" s="78">
        <f>+A!T53/A!T$46</f>
        <v>0.16116889667048359</v>
      </c>
      <c r="V54" s="102">
        <f>+A!U53/A!U$46</f>
        <v>0.13732644205132247</v>
      </c>
      <c r="W54" s="78">
        <f>+A!V53/A!V$46</f>
        <v>0.24101825010354672</v>
      </c>
      <c r="X54" s="102">
        <f>+A!W53/A!W$46</f>
        <v>0.14704295107093879</v>
      </c>
      <c r="Y54" s="78">
        <f>+A!X53/A!X$46</f>
        <v>0.17156376826328118</v>
      </c>
      <c r="Z54" s="103">
        <f>+A!Y53/A!Y$46</f>
        <v>0.11084981178571672</v>
      </c>
    </row>
    <row r="55" spans="3:26" x14ac:dyDescent="0.25">
      <c r="C55" s="161" t="s">
        <v>24</v>
      </c>
      <c r="D55" s="162"/>
      <c r="E55" s="104">
        <f>+A!D54/A!D$46</f>
        <v>2.283086105178057E-4</v>
      </c>
      <c r="F55" s="105">
        <f>+A!E54/A!E$46</f>
        <v>0</v>
      </c>
      <c r="G55" s="104">
        <f>+A!F54/A!F$46</f>
        <v>1.8138347146643598E-4</v>
      </c>
      <c r="H55" s="105">
        <f>+A!G54/A!G$46</f>
        <v>4.0137771093222272E-5</v>
      </c>
      <c r="I55" s="104">
        <f>+A!H54/A!H$46</f>
        <v>4.9209427920294819E-4</v>
      </c>
      <c r="J55" s="105">
        <f>+A!I54/A!I$46</f>
        <v>8.2746470299260117E-5</v>
      </c>
      <c r="K55" s="104">
        <f>+A!J54/A!J$46</f>
        <v>8.7531572538551694E-4</v>
      </c>
      <c r="L55" s="105">
        <f>+A!K54/A!K$46</f>
        <v>1.4064997468862977E-3</v>
      </c>
      <c r="M55" s="104">
        <f>+A!L54/A!L$46</f>
        <v>2.0678124973695744E-3</v>
      </c>
      <c r="N55" s="105">
        <f>+A!M54/A!M$46</f>
        <v>2.9514026492145828E-3</v>
      </c>
      <c r="O55" s="104">
        <f>+A!N54/A!N$46</f>
        <v>3.1483885709453672E-3</v>
      </c>
      <c r="P55" s="105">
        <f>+A!O54/A!O$46</f>
        <v>1.0767353652276064E-4</v>
      </c>
      <c r="Q55" s="104">
        <f>+A!P54/A!P$46</f>
        <v>1.2027173371218069E-3</v>
      </c>
      <c r="R55" s="105">
        <f>+A!Q54/A!Q$46</f>
        <v>3.7025911949756705E-3</v>
      </c>
      <c r="S55" s="104">
        <f>+A!R54/A!R$46</f>
        <v>1.4907896298504042E-4</v>
      </c>
      <c r="T55" s="105">
        <f>+A!S54/A!S$46</f>
        <v>2.1178256285372005E-4</v>
      </c>
      <c r="U55" s="104">
        <f>+A!T54/A!T$46</f>
        <v>4.6459064172799119E-4</v>
      </c>
      <c r="V55" s="105">
        <f>+A!U54/A!U$46</f>
        <v>2.2268522107187754E-3</v>
      </c>
      <c r="W55" s="104">
        <f>+A!V54/A!V$46</f>
        <v>7.2725417194824328E-4</v>
      </c>
      <c r="X55" s="105">
        <f>+A!W54/A!W$46</f>
        <v>6.5713712166855611E-4</v>
      </c>
      <c r="Y55" s="104">
        <f>+A!X54/A!X$46</f>
        <v>6.2738879154359086E-4</v>
      </c>
      <c r="Z55" s="106">
        <f>+A!Y54/A!Y$46</f>
        <v>7.7452793778466959E-4</v>
      </c>
    </row>
    <row r="56" spans="3:26" x14ac:dyDescent="0.25">
      <c r="C56" s="154" t="s">
        <v>25</v>
      </c>
      <c r="D56" s="155"/>
      <c r="E56" s="78">
        <f>+A!D55/A!D$46</f>
        <v>1.3268405482863579E-3</v>
      </c>
      <c r="F56" s="102">
        <f>+A!E55/A!E$46</f>
        <v>2.2999986034664072E-3</v>
      </c>
      <c r="G56" s="78">
        <f>+A!F55/A!F$46</f>
        <v>1.61140480322872E-3</v>
      </c>
      <c r="H56" s="102">
        <f>+A!G55/A!G$46</f>
        <v>2.6442671126187837E-3</v>
      </c>
      <c r="I56" s="78">
        <f>+A!H55/A!H$46</f>
        <v>1.2284473284186189E-4</v>
      </c>
      <c r="J56" s="102">
        <f>+A!I55/A!I$46</f>
        <v>1.0867823131218571E-3</v>
      </c>
      <c r="K56" s="78">
        <f>+A!J55/A!J$46</f>
        <v>3.0179777317663292E-3</v>
      </c>
      <c r="L56" s="102">
        <f>+A!K55/A!K$46</f>
        <v>8.0329086888830462E-3</v>
      </c>
      <c r="M56" s="78">
        <f>+A!L55/A!L$46</f>
        <v>4.0008280779079333E-3</v>
      </c>
      <c r="N56" s="102">
        <f>+A!M55/A!M$46</f>
        <v>5.7613536397921015E-3</v>
      </c>
      <c r="O56" s="78">
        <f>+A!N55/A!N$46</f>
        <v>2.654661291368628E-3</v>
      </c>
      <c r="P56" s="102">
        <f>+A!O55/A!O$46</f>
        <v>2.8124620160600816E-3</v>
      </c>
      <c r="Q56" s="78">
        <f>+A!P55/A!P$46</f>
        <v>1.4353681016575083E-2</v>
      </c>
      <c r="R56" s="102">
        <f>+A!Q55/A!Q$46</f>
        <v>1.3655605867564351E-2</v>
      </c>
      <c r="S56" s="78">
        <f>+A!R55/A!R$46</f>
        <v>1.6799064361722259E-2</v>
      </c>
      <c r="T56" s="102">
        <f>+A!S55/A!S$46</f>
        <v>4.5225450766826596E-3</v>
      </c>
      <c r="U56" s="78">
        <f>+A!T55/A!T$46</f>
        <v>1.0765882141499086E-2</v>
      </c>
      <c r="V56" s="102">
        <f>+A!U55/A!U$46</f>
        <v>1.2387705116158056E-2</v>
      </c>
      <c r="W56" s="78">
        <f>+A!V55/A!V$46</f>
        <v>1.3024338942523261E-2</v>
      </c>
      <c r="X56" s="102">
        <f>+A!W55/A!W$46</f>
        <v>5.5057331544802034E-3</v>
      </c>
      <c r="Y56" s="78">
        <f>+A!X55/A!X$46</f>
        <v>1.2538484896092252E-2</v>
      </c>
      <c r="Z56" s="103">
        <f>+A!Y55/A!Y$46</f>
        <v>6.0433016899708245E-3</v>
      </c>
    </row>
    <row r="57" spans="3:26" ht="15.75" thickBot="1" x14ac:dyDescent="0.3">
      <c r="C57" s="163" t="s">
        <v>26</v>
      </c>
      <c r="D57" s="164"/>
      <c r="E57" s="107">
        <f>+A!D56/A!D$46</f>
        <v>0.194670154420371</v>
      </c>
      <c r="F57" s="108">
        <f>+A!E56/A!E$46</f>
        <v>0.2534712752802224</v>
      </c>
      <c r="G57" s="107">
        <f>+A!F56/A!F$46</f>
        <v>0.13895547498248481</v>
      </c>
      <c r="H57" s="108">
        <f>+A!G56/A!G$46</f>
        <v>0</v>
      </c>
      <c r="I57" s="107">
        <f>+A!H56/A!H$46</f>
        <v>0</v>
      </c>
      <c r="J57" s="108">
        <f>+A!I56/A!I$46</f>
        <v>0</v>
      </c>
      <c r="K57" s="107">
        <f>+A!J56/A!J$46</f>
        <v>0</v>
      </c>
      <c r="L57" s="108">
        <f>+A!K56/A!K$46</f>
        <v>0</v>
      </c>
      <c r="M57" s="107">
        <f>+A!L56/A!L$46</f>
        <v>0</v>
      </c>
      <c r="N57" s="108">
        <f>+A!M56/A!M$46</f>
        <v>1.6172984431309809E-5</v>
      </c>
      <c r="O57" s="107">
        <f>+A!N56/A!N$46</f>
        <v>1.8396530589395785E-5</v>
      </c>
      <c r="P57" s="108">
        <f>+A!O56/A!O$46</f>
        <v>2.9838862830195551E-5</v>
      </c>
      <c r="Q57" s="107">
        <f>+A!P56/A!P$46</f>
        <v>1.2850893071686745E-4</v>
      </c>
      <c r="R57" s="108">
        <f>+A!Q56/A!Q$46</f>
        <v>6.0117907483774177E-4</v>
      </c>
      <c r="S57" s="107">
        <f>+A!R56/A!R$46</f>
        <v>1.5402617044744552E-4</v>
      </c>
      <c r="T57" s="108">
        <f>+A!S56/A!S$46</f>
        <v>9.2577555572562393E-5</v>
      </c>
      <c r="U57" s="107">
        <f>+A!T56/A!T$46</f>
        <v>3.3333516688799017E-4</v>
      </c>
      <c r="V57" s="108">
        <f>+A!U56/A!U$46</f>
        <v>1.2797874631937959E-4</v>
      </c>
      <c r="W57" s="107">
        <f>+A!V56/A!V$46</f>
        <v>3.0935857225534009E-4</v>
      </c>
      <c r="X57" s="108">
        <f>+A!W56/A!W$46</f>
        <v>1.6163891783463216E-4</v>
      </c>
      <c r="Y57" s="107">
        <f>+A!X56/A!X$46</f>
        <v>3.2916766068623738E-4</v>
      </c>
      <c r="Z57" s="109">
        <f>+A!Y56/A!Y$46</f>
        <v>1.9872573032483139E-4</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59" t="s">
        <v>27</v>
      </c>
      <c r="D61" s="160"/>
      <c r="E61" s="76">
        <f>+B!E46/B!E$46</f>
        <v>1</v>
      </c>
      <c r="F61" s="100">
        <f>+B!F46/B!F$46</f>
        <v>1</v>
      </c>
      <c r="G61" s="76">
        <f>+B!G46/B!G$46</f>
        <v>1</v>
      </c>
      <c r="H61" s="100">
        <f>+B!H46/B!H$46</f>
        <v>1</v>
      </c>
      <c r="I61" s="76">
        <f>+B!I46/B!I$46</f>
        <v>1</v>
      </c>
      <c r="J61" s="100">
        <f>+B!J46/B!J$46</f>
        <v>1</v>
      </c>
      <c r="K61" s="76">
        <f>+B!K46/B!K$46</f>
        <v>1</v>
      </c>
      <c r="L61" s="100">
        <f>+B!L46/B!L$46</f>
        <v>1</v>
      </c>
      <c r="M61" s="76">
        <f>+B!M46/B!M$46</f>
        <v>1</v>
      </c>
      <c r="N61" s="100">
        <f>+B!N46/B!N$46</f>
        <v>1</v>
      </c>
      <c r="O61" s="76">
        <f>+B!O46/B!O$46</f>
        <v>1</v>
      </c>
      <c r="P61" s="100">
        <f>+B!P46/B!P$46</f>
        <v>1</v>
      </c>
      <c r="Q61" s="76">
        <f>+B!Q46/B!Q$46</f>
        <v>1</v>
      </c>
      <c r="R61" s="100">
        <f>+B!R46/B!R$46</f>
        <v>1</v>
      </c>
      <c r="S61" s="76">
        <f>+B!S46/B!S$46</f>
        <v>1</v>
      </c>
      <c r="T61" s="100">
        <f>+B!T46/B!T$46</f>
        <v>1</v>
      </c>
      <c r="U61" s="76">
        <f>+B!U46/B!U$46</f>
        <v>1</v>
      </c>
      <c r="V61" s="100">
        <f>+B!V46/B!V$46</f>
        <v>1</v>
      </c>
      <c r="W61" s="76">
        <f>+B!W46/B!W$46</f>
        <v>1</v>
      </c>
      <c r="X61" s="100">
        <f>+B!X46/B!X$46</f>
        <v>1</v>
      </c>
      <c r="Y61" s="76">
        <f>+B!Y46/B!Y$46</f>
        <v>1</v>
      </c>
      <c r="Z61" s="101">
        <f>+B!Z46/B!Z$46</f>
        <v>1</v>
      </c>
    </row>
    <row r="62" spans="3:26" x14ac:dyDescent="0.25">
      <c r="C62" s="154" t="s">
        <v>17</v>
      </c>
      <c r="D62" s="155"/>
      <c r="E62" s="78">
        <f>+B!E47/B!E$46</f>
        <v>4.7472099450056307E-3</v>
      </c>
      <c r="F62" s="102">
        <f>+B!F47/B!F$46</f>
        <v>4.0369654758980284E-3</v>
      </c>
      <c r="G62" s="78">
        <f>+B!G47/B!G$46</f>
        <v>1.8032207123447567E-3</v>
      </c>
      <c r="H62" s="102">
        <f>+B!H47/B!H$46</f>
        <v>6.6231357104909938E-3</v>
      </c>
      <c r="I62" s="78">
        <f>+B!I47/B!I$46</f>
        <v>2.2618101579350365E-3</v>
      </c>
      <c r="J62" s="102">
        <f>+B!J47/B!J$46</f>
        <v>1.213084580098161E-3</v>
      </c>
      <c r="K62" s="78">
        <f>+B!K47/B!K$46</f>
        <v>4.5523212744922226E-4</v>
      </c>
      <c r="L62" s="102">
        <f>+B!L47/B!L$46</f>
        <v>3.4002991736791475E-4</v>
      </c>
      <c r="M62" s="78">
        <f>+B!M47/B!M$46</f>
        <v>1.96354053526864E-4</v>
      </c>
      <c r="N62" s="102">
        <f>+B!N47/B!N$46</f>
        <v>1.9132266161778796E-4</v>
      </c>
      <c r="O62" s="78">
        <f>+B!O47/B!O$46</f>
        <v>1.8435412664258725E-4</v>
      </c>
      <c r="P62" s="102">
        <f>+B!P47/B!P$46</f>
        <v>1.7281898375186313E-4</v>
      </c>
      <c r="Q62" s="78">
        <f>+B!Q47/B!Q$46</f>
        <v>1.4336323278483034E-4</v>
      </c>
      <c r="R62" s="102">
        <f>+B!R47/B!R$46</f>
        <v>4.2734460820570031E-5</v>
      </c>
      <c r="S62" s="78">
        <f>+B!S47/B!S$46</f>
        <v>2.8311937686890476E-5</v>
      </c>
      <c r="T62" s="102">
        <f>+B!T47/B!T$46</f>
        <v>5.8247754931928907E-5</v>
      </c>
      <c r="U62" s="78">
        <f>+B!U47/B!U$46</f>
        <v>6.6791381676551114E-5</v>
      </c>
      <c r="V62" s="102">
        <f>+B!V47/B!V$46</f>
        <v>1.446689219709206E-3</v>
      </c>
      <c r="W62" s="78">
        <f>+B!W47/B!W$46</f>
        <v>1.7072788958260577E-3</v>
      </c>
      <c r="X62" s="102">
        <f>+B!X47/B!X$46</f>
        <v>9.5363049668344461E-4</v>
      </c>
      <c r="Y62" s="78">
        <f>+B!Y47/B!Y$46</f>
        <v>5.8555554206197677E-4</v>
      </c>
      <c r="Z62" s="103">
        <f>+B!Z47/B!Z$46</f>
        <v>1.9607552892152496E-3</v>
      </c>
    </row>
    <row r="63" spans="3:26" x14ac:dyDescent="0.25">
      <c r="C63" s="161" t="s">
        <v>18</v>
      </c>
      <c r="D63" s="162"/>
      <c r="E63" s="104">
        <f>+B!E48/B!E$46</f>
        <v>0</v>
      </c>
      <c r="F63" s="105">
        <f>+B!F48/B!F$46</f>
        <v>0</v>
      </c>
      <c r="G63" s="104">
        <f>+B!G48/B!G$46</f>
        <v>1.8546645121018746E-6</v>
      </c>
      <c r="H63" s="105">
        <f>+B!H48/B!H$46</f>
        <v>0</v>
      </c>
      <c r="I63" s="104">
        <f>+B!I48/B!I$46</f>
        <v>0</v>
      </c>
      <c r="J63" s="105">
        <f>+B!J48/B!J$46</f>
        <v>3.256035650700593E-5</v>
      </c>
      <c r="K63" s="104">
        <f>+B!K48/B!K$46</f>
        <v>0</v>
      </c>
      <c r="L63" s="105">
        <f>+B!L48/B!L$46</f>
        <v>0</v>
      </c>
      <c r="M63" s="104">
        <f>+B!M48/B!M$46</f>
        <v>5.4176844018720097E-7</v>
      </c>
      <c r="N63" s="105">
        <f>+B!N48/B!N$46</f>
        <v>4.5570393608889206E-6</v>
      </c>
      <c r="O63" s="104">
        <f>+B!O48/B!O$46</f>
        <v>0</v>
      </c>
      <c r="P63" s="105">
        <f>+B!P48/B!P$46</f>
        <v>1.9810761089740668E-6</v>
      </c>
      <c r="Q63" s="104">
        <f>+B!Q48/B!Q$46</f>
        <v>3.6607031700382781E-5</v>
      </c>
      <c r="R63" s="105">
        <f>+B!R48/B!R$46</f>
        <v>3.5212334677863101E-5</v>
      </c>
      <c r="S63" s="104">
        <f>+B!S48/B!S$46</f>
        <v>8.0970905969309453E-5</v>
      </c>
      <c r="T63" s="105">
        <f>+B!T48/B!T$46</f>
        <v>1.5924299515616679E-4</v>
      </c>
      <c r="U63" s="104">
        <f>+B!U48/B!U$46</f>
        <v>5.7254409666185487E-4</v>
      </c>
      <c r="V63" s="105">
        <f>+B!V48/B!V$46</f>
        <v>7.1848829118278392E-4</v>
      </c>
      <c r="W63" s="104">
        <f>+B!W48/B!W$46</f>
        <v>9.983778339705989E-4</v>
      </c>
      <c r="X63" s="105">
        <f>+B!X48/B!X$46</f>
        <v>1.2119727625010061E-3</v>
      </c>
      <c r="Y63" s="104">
        <f>+B!Y48/B!Y$46</f>
        <v>1.9982821817248852E-3</v>
      </c>
      <c r="Z63" s="106">
        <f>+B!Z48/B!Z$46</f>
        <v>2.1620312678843857E-3</v>
      </c>
    </row>
    <row r="64" spans="3:26" x14ac:dyDescent="0.25">
      <c r="C64" s="154" t="s">
        <v>19</v>
      </c>
      <c r="D64" s="155"/>
      <c r="E64" s="78">
        <f>+B!E49/B!E$46</f>
        <v>2.6972364827589669E-3</v>
      </c>
      <c r="F64" s="102">
        <f>+B!F49/B!F$46</f>
        <v>2.4804216859536411E-3</v>
      </c>
      <c r="G64" s="78">
        <f>+B!G49/B!G$46</f>
        <v>1.0243850330150851E-3</v>
      </c>
      <c r="H64" s="102">
        <f>+B!H49/B!H$46</f>
        <v>1.8670376165490729E-3</v>
      </c>
      <c r="I64" s="78">
        <f>+B!I49/B!I$46</f>
        <v>7.3935892213901977E-3</v>
      </c>
      <c r="J64" s="102">
        <f>+B!J49/B!J$46</f>
        <v>1.2261509827434014E-2</v>
      </c>
      <c r="K64" s="78">
        <f>+B!K49/B!K$46</f>
        <v>2.0098219575375817E-2</v>
      </c>
      <c r="L64" s="102">
        <f>+B!L49/B!L$46</f>
        <v>9.0865483426331248E-3</v>
      </c>
      <c r="M64" s="78">
        <f>+B!M49/B!M$46</f>
        <v>8.2700153064090703E-3</v>
      </c>
      <c r="N64" s="102">
        <f>+B!N49/B!N$46</f>
        <v>3.5489847721183617E-3</v>
      </c>
      <c r="O64" s="78">
        <f>+B!O49/B!O$46</f>
        <v>2.1952380200939464E-3</v>
      </c>
      <c r="P64" s="102">
        <f>+B!P49/B!P$46</f>
        <v>3.874775850506077E-3</v>
      </c>
      <c r="Q64" s="78">
        <f>+B!Q49/B!Q$46</f>
        <v>2.3654771747208024E-3</v>
      </c>
      <c r="R64" s="102">
        <f>+B!R49/B!R$46</f>
        <v>4.6850299932413384E-3</v>
      </c>
      <c r="S64" s="78">
        <f>+B!S49/B!S$46</f>
        <v>6.4395843589220214E-3</v>
      </c>
      <c r="T64" s="102">
        <f>+B!T49/B!T$46</f>
        <v>7.0440612804063977E-3</v>
      </c>
      <c r="U64" s="78">
        <f>+B!U49/B!U$46</f>
        <v>6.3561263617477977E-3</v>
      </c>
      <c r="V64" s="102">
        <f>+B!V49/B!V$46</f>
        <v>5.4033930042366E-3</v>
      </c>
      <c r="W64" s="78">
        <f>+B!W49/B!W$46</f>
        <v>4.2541368510495958E-3</v>
      </c>
      <c r="X64" s="102">
        <f>+B!X49/B!X$46</f>
        <v>3.9229407388219452E-3</v>
      </c>
      <c r="Y64" s="78">
        <f>+B!Y49/B!Y$46</f>
        <v>9.0513239159976059E-3</v>
      </c>
      <c r="Z64" s="103">
        <f>+B!Z49/B!Z$46</f>
        <v>1.0529115831699454E-2</v>
      </c>
    </row>
    <row r="65" spans="3:26" x14ac:dyDescent="0.25">
      <c r="C65" s="161" t="s">
        <v>20</v>
      </c>
      <c r="D65" s="162"/>
      <c r="E65" s="104">
        <f>+B!E50/B!E$46</f>
        <v>8.7854884926835016E-6</v>
      </c>
      <c r="F65" s="105">
        <f>+B!F50/B!F$46</f>
        <v>0</v>
      </c>
      <c r="G65" s="104">
        <f>+B!G50/B!G$46</f>
        <v>1.8004987093454794E-5</v>
      </c>
      <c r="H65" s="105">
        <f>+B!H50/B!H$46</f>
        <v>7.8445978961048265E-6</v>
      </c>
      <c r="I65" s="104">
        <f>+B!I50/B!I$46</f>
        <v>0</v>
      </c>
      <c r="J65" s="105">
        <f>+B!J50/B!J$46</f>
        <v>1.8156121661156297E-4</v>
      </c>
      <c r="K65" s="104">
        <f>+B!K50/B!K$46</f>
        <v>3.898287739077612E-6</v>
      </c>
      <c r="L65" s="105">
        <f>+B!L50/B!L$46</f>
        <v>5.1168210469478782E-5</v>
      </c>
      <c r="M65" s="104">
        <f>+B!M50/B!M$46</f>
        <v>2.966404246270904E-6</v>
      </c>
      <c r="N65" s="105">
        <f>+B!N50/B!N$46</f>
        <v>1.6881167627272152E-4</v>
      </c>
      <c r="O65" s="104">
        <f>+B!O50/B!O$46</f>
        <v>1.978381149618583E-2</v>
      </c>
      <c r="P65" s="105">
        <f>+B!P50/B!P$46</f>
        <v>4.5097153444716696E-4</v>
      </c>
      <c r="Q65" s="104">
        <f>+B!Q50/B!Q$46</f>
        <v>6.0645210651447926E-4</v>
      </c>
      <c r="R65" s="105">
        <f>+B!R50/B!R$46</f>
        <v>5.1987034742052309E-4</v>
      </c>
      <c r="S65" s="104">
        <f>+B!S50/B!S$46</f>
        <v>7.1896932883078191E-4</v>
      </c>
      <c r="T65" s="105">
        <f>+B!T50/B!T$46</f>
        <v>8.9891356570754623E-4</v>
      </c>
      <c r="U65" s="104">
        <f>+B!U50/B!U$46</f>
        <v>1.4265554502599313E-3</v>
      </c>
      <c r="V65" s="105">
        <f>+B!V50/B!V$46</f>
        <v>1.5716989594209824E-3</v>
      </c>
      <c r="W65" s="104">
        <f>+B!W50/B!W$46</f>
        <v>2.8095499494796769E-3</v>
      </c>
      <c r="X65" s="105">
        <f>+B!X50/B!X$46</f>
        <v>9.0307462198523838E-3</v>
      </c>
      <c r="Y65" s="104">
        <f>+B!Y50/B!Y$46</f>
        <v>1.0763053202836699E-2</v>
      </c>
      <c r="Z65" s="106">
        <f>+B!Z50/B!Z$46</f>
        <v>5.0491488006631372E-3</v>
      </c>
    </row>
    <row r="66" spans="3:26" x14ac:dyDescent="0.25">
      <c r="C66" s="154" t="s">
        <v>21</v>
      </c>
      <c r="D66" s="155"/>
      <c r="E66" s="78">
        <f>+B!E51/B!E$46</f>
        <v>0</v>
      </c>
      <c r="F66" s="102">
        <f>+B!F51/B!F$46</f>
        <v>0</v>
      </c>
      <c r="G66" s="78">
        <f>+B!G51/B!G$46</f>
        <v>0</v>
      </c>
      <c r="H66" s="102">
        <f>+B!H51/B!H$46</f>
        <v>0</v>
      </c>
      <c r="I66" s="78">
        <f>+B!I51/B!I$46</f>
        <v>0</v>
      </c>
      <c r="J66" s="102">
        <f>+B!J51/B!J$46</f>
        <v>0</v>
      </c>
      <c r="K66" s="78">
        <f>+B!K51/B!K$46</f>
        <v>0</v>
      </c>
      <c r="L66" s="102">
        <f>+B!L51/B!L$46</f>
        <v>0</v>
      </c>
      <c r="M66" s="78">
        <f>+B!M51/B!M$46</f>
        <v>0</v>
      </c>
      <c r="N66" s="102">
        <f>+B!N51/B!N$46</f>
        <v>0</v>
      </c>
      <c r="O66" s="78">
        <f>+B!O51/B!O$46</f>
        <v>0</v>
      </c>
      <c r="P66" s="102">
        <f>+B!P51/B!P$46</f>
        <v>0</v>
      </c>
      <c r="Q66" s="78">
        <f>+B!Q51/B!Q$46</f>
        <v>0</v>
      </c>
      <c r="R66" s="102">
        <f>+B!R51/B!R$46</f>
        <v>0</v>
      </c>
      <c r="S66" s="78">
        <f>+B!S51/B!S$46</f>
        <v>0</v>
      </c>
      <c r="T66" s="102">
        <f>+B!T51/B!T$46</f>
        <v>0</v>
      </c>
      <c r="U66" s="78">
        <f>+B!U51/B!U$46</f>
        <v>0</v>
      </c>
      <c r="V66" s="102">
        <f>+B!V51/B!V$46</f>
        <v>0</v>
      </c>
      <c r="W66" s="78">
        <f>+B!W51/B!W$46</f>
        <v>0</v>
      </c>
      <c r="X66" s="102">
        <f>+B!X51/B!X$46</f>
        <v>0</v>
      </c>
      <c r="Y66" s="78">
        <f>+B!Y51/B!Y$46</f>
        <v>0</v>
      </c>
      <c r="Z66" s="103">
        <f>+B!Z51/B!Z$46</f>
        <v>6.6373880007148757E-8</v>
      </c>
    </row>
    <row r="67" spans="3:26" x14ac:dyDescent="0.25">
      <c r="C67" s="161" t="s">
        <v>22</v>
      </c>
      <c r="D67" s="162"/>
      <c r="E67" s="104">
        <f>+B!E52/B!E$46</f>
        <v>3.1066411180942572E-2</v>
      </c>
      <c r="F67" s="105">
        <f>+B!F52/B!F$46</f>
        <v>3.9985992411872347E-2</v>
      </c>
      <c r="G67" s="104">
        <f>+B!G52/B!G$46</f>
        <v>3.9792262490496978E-2</v>
      </c>
      <c r="H67" s="105">
        <f>+B!H52/B!H$46</f>
        <v>5.7892023237117986E-2</v>
      </c>
      <c r="I67" s="104">
        <f>+B!I52/B!I$46</f>
        <v>7.8624642839540196E-2</v>
      </c>
      <c r="J67" s="105">
        <f>+B!J52/B!J$46</f>
        <v>0.10901702807233597</v>
      </c>
      <c r="K67" s="104">
        <f>+B!K52/B!K$46</f>
        <v>0.14674638502351459</v>
      </c>
      <c r="L67" s="105">
        <f>+B!L52/B!L$46</f>
        <v>0.14565439614734804</v>
      </c>
      <c r="M67" s="104">
        <f>+B!M52/B!M$46</f>
        <v>0.27234422386975615</v>
      </c>
      <c r="N67" s="105">
        <f>+B!N52/B!N$46</f>
        <v>0.13123712508152169</v>
      </c>
      <c r="O67" s="104">
        <f>+B!O52/B!O$46</f>
        <v>0.19237082278605622</v>
      </c>
      <c r="P67" s="105">
        <f>+B!P52/B!P$46</f>
        <v>0.18204178169703369</v>
      </c>
      <c r="Q67" s="104">
        <f>+B!Q52/B!Q$46</f>
        <v>0.13010318121237496</v>
      </c>
      <c r="R67" s="105">
        <f>+B!R52/B!R$46</f>
        <v>0.19256594002699826</v>
      </c>
      <c r="S67" s="104">
        <f>+B!S52/B!S$46</f>
        <v>0.16942132154519818</v>
      </c>
      <c r="T67" s="105">
        <f>+B!T52/B!T$46</f>
        <v>0.16393467414443846</v>
      </c>
      <c r="U67" s="104">
        <f>+B!U52/B!U$46</f>
        <v>0.15700933783289692</v>
      </c>
      <c r="V67" s="105">
        <f>+B!V52/B!V$46</f>
        <v>0.16264087061196314</v>
      </c>
      <c r="W67" s="104">
        <f>+B!W52/B!W$46</f>
        <v>0.18076971832051861</v>
      </c>
      <c r="X67" s="105">
        <f>+B!X52/B!X$46</f>
        <v>0.18612232042467733</v>
      </c>
      <c r="Y67" s="104">
        <f>+B!Y52/B!Y$46</f>
        <v>0.2176410076588195</v>
      </c>
      <c r="Z67" s="106">
        <f>+B!Z52/B!Z$46</f>
        <v>0.2050461883006186</v>
      </c>
    </row>
    <row r="68" spans="3:26" x14ac:dyDescent="0.25">
      <c r="C68" s="154" t="s">
        <v>23</v>
      </c>
      <c r="D68" s="155"/>
      <c r="E68" s="78">
        <f>+B!E53/B!E$46</f>
        <v>0.19121575611818631</v>
      </c>
      <c r="F68" s="102">
        <f>+B!F53/B!F$46</f>
        <v>0.24944864519418877</v>
      </c>
      <c r="G68" s="78">
        <f>+B!G53/B!G$46</f>
        <v>0.15941125337747775</v>
      </c>
      <c r="H68" s="102">
        <f>+B!H53/B!H$46</f>
        <v>0.17066888391311541</v>
      </c>
      <c r="I68" s="78">
        <f>+B!I53/B!I$46</f>
        <v>0.21458532985104778</v>
      </c>
      <c r="J68" s="102">
        <f>+B!J53/B!J$46</f>
        <v>0.19897213273389919</v>
      </c>
      <c r="K68" s="78">
        <f>+B!K53/B!K$46</f>
        <v>0.21409200973069706</v>
      </c>
      <c r="L68" s="102">
        <f>+B!L53/B!L$46</f>
        <v>0.15216954849619233</v>
      </c>
      <c r="M68" s="78">
        <f>+B!M53/B!M$46</f>
        <v>0.11781631923066466</v>
      </c>
      <c r="N68" s="102">
        <f>+B!N53/B!N$46</f>
        <v>0.10602309139828558</v>
      </c>
      <c r="O68" s="78">
        <f>+B!O53/B!O$46</f>
        <v>0.10050133074645354</v>
      </c>
      <c r="P68" s="102">
        <f>+B!P53/B!P$46</f>
        <v>0.12019001950945873</v>
      </c>
      <c r="Q68" s="78">
        <f>+B!Q53/B!Q$46</f>
        <v>0.11407450239366328</v>
      </c>
      <c r="R68" s="102">
        <f>+B!R53/B!R$46</f>
        <v>0.18129126878639182</v>
      </c>
      <c r="S68" s="78">
        <f>+B!S53/B!S$46</f>
        <v>0.10754588332825554</v>
      </c>
      <c r="T68" s="102">
        <f>+B!T53/B!T$46</f>
        <v>0.12359132341646681</v>
      </c>
      <c r="U68" s="78">
        <f>+B!U53/B!U$46</f>
        <v>0.14243330903959817</v>
      </c>
      <c r="V68" s="102">
        <f>+B!V53/B!V$46</f>
        <v>0.14667635277430099</v>
      </c>
      <c r="W68" s="78">
        <f>+B!W53/B!W$46</f>
        <v>0.1556050870649178</v>
      </c>
      <c r="X68" s="102">
        <f>+B!X53/B!X$46</f>
        <v>0.18069919618438504</v>
      </c>
      <c r="Y68" s="78">
        <f>+B!Y53/B!Y$46</f>
        <v>0.17483676943597032</v>
      </c>
      <c r="Z68" s="103">
        <f>+B!Z53/B!Z$46</f>
        <v>0.21723617660675593</v>
      </c>
    </row>
    <row r="69" spans="3:26" x14ac:dyDescent="0.25">
      <c r="C69" s="161" t="s">
        <v>24</v>
      </c>
      <c r="D69" s="162"/>
      <c r="E69" s="104">
        <f>+B!E54/B!E$46</f>
        <v>0.73157686985177339</v>
      </c>
      <c r="F69" s="105">
        <f>+B!F54/B!F$46</f>
        <v>0.66564148555149494</v>
      </c>
      <c r="G69" s="104">
        <f>+B!G54/B!G$46</f>
        <v>0.76639356131788272</v>
      </c>
      <c r="H69" s="105">
        <f>+B!H54/B!H$46</f>
        <v>0.73137828365874125</v>
      </c>
      <c r="I69" s="104">
        <f>+B!I54/B!I$46</f>
        <v>0.6558383131301071</v>
      </c>
      <c r="J69" s="105">
        <f>+B!J54/B!J$46</f>
        <v>0.64485757888763628</v>
      </c>
      <c r="K69" s="104">
        <f>+B!K54/B!K$46</f>
        <v>0.57242029776083181</v>
      </c>
      <c r="L69" s="105">
        <f>+B!L54/B!L$46</f>
        <v>0.65488982635816262</v>
      </c>
      <c r="M69" s="104">
        <f>+B!M54/B!M$46</f>
        <v>0.55928061653651118</v>
      </c>
      <c r="N69" s="105">
        <f>+B!N54/B!N$46</f>
        <v>0.72751552636574357</v>
      </c>
      <c r="O69" s="104">
        <f>+B!O54/B!O$46</f>
        <v>0.66341892211234199</v>
      </c>
      <c r="P69" s="105">
        <f>+B!P54/B!P$46</f>
        <v>0.67096859162236433</v>
      </c>
      <c r="Q69" s="104">
        <f>+B!Q54/B!Q$46</f>
        <v>0.73248912215709172</v>
      </c>
      <c r="R69" s="105">
        <f>+B!R54/B!R$46</f>
        <v>0.59560751972349801</v>
      </c>
      <c r="S69" s="104">
        <f>+B!S54/B!S$46</f>
        <v>0.67431378959421506</v>
      </c>
      <c r="T69" s="105">
        <f>+B!T54/B!T$46</f>
        <v>0.67189948950630685</v>
      </c>
      <c r="U69" s="104">
        <f>+B!U54/B!U$46</f>
        <v>0.66866037227000219</v>
      </c>
      <c r="V69" s="105">
        <f>+B!V54/B!V$46</f>
        <v>0.65328274375503992</v>
      </c>
      <c r="W69" s="104">
        <f>+B!W54/B!W$46</f>
        <v>0.62856495710780436</v>
      </c>
      <c r="X69" s="105">
        <f>+B!X54/B!X$46</f>
        <v>0.58058602828041972</v>
      </c>
      <c r="Y69" s="104">
        <f>+B!Y54/B!Y$46</f>
        <v>0.52930113466985251</v>
      </c>
      <c r="Z69" s="106">
        <f>+B!Z54/B!Z$46</f>
        <v>0.52386532142156628</v>
      </c>
    </row>
    <row r="70" spans="3:26" x14ac:dyDescent="0.25">
      <c r="C70" s="154" t="s">
        <v>25</v>
      </c>
      <c r="D70" s="155"/>
      <c r="E70" s="78">
        <f>+B!E55/B!E$46</f>
        <v>3.7772414639914903E-2</v>
      </c>
      <c r="F70" s="102">
        <f>+B!F55/B!F$46</f>
        <v>3.8406517117185776E-2</v>
      </c>
      <c r="G70" s="78">
        <f>+B!G55/B!G$46</f>
        <v>3.1013905664289403E-2</v>
      </c>
      <c r="H70" s="102">
        <f>+B!H55/B!H$46</f>
        <v>3.0540884991626036E-2</v>
      </c>
      <c r="I70" s="78">
        <f>+B!I55/B!I$46</f>
        <v>4.075343155188129E-2</v>
      </c>
      <c r="J70" s="102">
        <f>+B!J55/B!J$46</f>
        <v>3.308521013502233E-2</v>
      </c>
      <c r="K70" s="78">
        <f>+B!K55/B!K$46</f>
        <v>4.5971098965996077E-2</v>
      </c>
      <c r="L70" s="102">
        <f>+B!L55/B!L$46</f>
        <v>3.7767744426888149E-2</v>
      </c>
      <c r="M70" s="78">
        <f>+B!M55/B!M$46</f>
        <v>4.2037104044834885E-2</v>
      </c>
      <c r="N70" s="102">
        <f>+B!N55/B!N$46</f>
        <v>3.1270390285209587E-2</v>
      </c>
      <c r="O70" s="78">
        <f>+B!O55/B!O$46</f>
        <v>2.1445439196656757E-2</v>
      </c>
      <c r="P70" s="102">
        <f>+B!P55/B!P$46</f>
        <v>2.2184672628421845E-2</v>
      </c>
      <c r="Q70" s="78">
        <f>+B!Q55/B!Q$46</f>
        <v>2.0115032106175192E-2</v>
      </c>
      <c r="R70" s="102">
        <f>+B!R55/B!R$46</f>
        <v>2.5131283197911417E-2</v>
      </c>
      <c r="S70" s="78">
        <f>+B!S55/B!S$46</f>
        <v>4.1382082517767024E-2</v>
      </c>
      <c r="T70" s="102">
        <f>+B!T55/B!T$46</f>
        <v>3.2350954285402862E-2</v>
      </c>
      <c r="U70" s="78">
        <f>+B!U55/B!U$46</f>
        <v>2.3428732543462099E-2</v>
      </c>
      <c r="V70" s="102">
        <f>+B!V55/B!V$46</f>
        <v>2.8195986501159093E-2</v>
      </c>
      <c r="W70" s="78">
        <f>+B!W55/B!W$46</f>
        <v>2.5253723579144034E-2</v>
      </c>
      <c r="X70" s="102">
        <f>+B!X55/B!X$46</f>
        <v>3.7402215522670222E-2</v>
      </c>
      <c r="Y70" s="78">
        <f>+B!Y55/B!Y$46</f>
        <v>5.5656460953664208E-2</v>
      </c>
      <c r="Z70" s="103">
        <f>+B!Z55/B!Z$46</f>
        <v>3.4067153275855619E-2</v>
      </c>
    </row>
    <row r="71" spans="3:26" ht="15.75" thickBot="1" x14ac:dyDescent="0.3">
      <c r="C71" s="163" t="s">
        <v>26</v>
      </c>
      <c r="D71" s="164"/>
      <c r="E71" s="107">
        <f>+B!E56/B!E$46</f>
        <v>9.1535551385624929E-4</v>
      </c>
      <c r="F71" s="108">
        <f>+B!F56/B!F$46</f>
        <v>0</v>
      </c>
      <c r="G71" s="107">
        <f>+B!G56/B!G$46</f>
        <v>5.41558609318383E-4</v>
      </c>
      <c r="H71" s="108">
        <f>+B!H56/B!H$46</f>
        <v>1.0218696330292439E-3</v>
      </c>
      <c r="I71" s="107">
        <f>+B!I56/B!I$46</f>
        <v>5.4288324809844161E-4</v>
      </c>
      <c r="J71" s="108">
        <f>+B!J56/B!J$46</f>
        <v>3.7933419045553882E-4</v>
      </c>
      <c r="K71" s="107">
        <f>+B!K56/B!K$46</f>
        <v>2.1285852839637848E-4</v>
      </c>
      <c r="L71" s="108">
        <f>+B!L56/B!L$46</f>
        <v>4.0738100938433137E-5</v>
      </c>
      <c r="M71" s="107">
        <f>+B!M56/B!M$46</f>
        <v>5.1858785610706009E-5</v>
      </c>
      <c r="N71" s="108">
        <f>+B!N56/B!N$46</f>
        <v>4.0190719869865791E-5</v>
      </c>
      <c r="O71" s="107">
        <f>+B!O56/B!O$46</f>
        <v>1.0008319987601346E-4</v>
      </c>
      <c r="P71" s="108">
        <f>+B!P56/B!P$46</f>
        <v>1.1438709790727901E-4</v>
      </c>
      <c r="Q71" s="107">
        <f>+B!Q56/B!Q$46</f>
        <v>6.6263699886719556E-5</v>
      </c>
      <c r="R71" s="108">
        <f>+B!R56/B!R$46</f>
        <v>1.2114982639668878E-4</v>
      </c>
      <c r="S71" s="107">
        <f>+B!S56/B!S$46</f>
        <v>6.9074713486655306E-5</v>
      </c>
      <c r="T71" s="108">
        <f>+B!T56/B!T$46</f>
        <v>6.3095177711941766E-5</v>
      </c>
      <c r="U71" s="107">
        <f>+B!U56/B!U$46</f>
        <v>4.623588602353762E-5</v>
      </c>
      <c r="V71" s="108">
        <f>+B!V56/B!V$46</f>
        <v>6.3775330331698578E-5</v>
      </c>
      <c r="W71" s="107">
        <f>+B!W56/B!W$46</f>
        <v>3.7171168651290992E-5</v>
      </c>
      <c r="X71" s="108">
        <f>+B!X56/B!X$46</f>
        <v>7.0950036443042801E-5</v>
      </c>
      <c r="Y71" s="107">
        <f>+B!Y56/B!Y$46</f>
        <v>1.6641763223934261E-4</v>
      </c>
      <c r="Z71" s="109">
        <f>+B!Z56/B!Z$46</f>
        <v>8.4042831861255179E-5</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2017-10-26T22:44:12Z</dcterms:modified>
</cp:coreProperties>
</file>